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www-data\draft\environment\biodiversity\bushfires\"/>
    </mc:Choice>
  </mc:AlternateContent>
  <bookViews>
    <workbookView xWindow="0" yWindow="0" windowWidth="28800" windowHeight="12435" tabRatio="225"/>
  </bookViews>
  <sheets>
    <sheet name="fish" sheetId="1" r:id="rId1"/>
    <sheet name="priority list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7" i="1" l="1"/>
  <c r="AB18" i="1"/>
  <c r="AB19" i="1"/>
  <c r="AB20" i="1"/>
  <c r="AB21" i="1"/>
  <c r="AB22" i="1"/>
  <c r="AB16" i="1"/>
  <c r="AB26" i="1"/>
  <c r="AB30" i="1"/>
  <c r="AB23" i="1"/>
  <c r="AB9" i="1"/>
  <c r="AB12" i="1"/>
  <c r="AB24" i="1"/>
  <c r="AB13" i="1"/>
  <c r="AB11" i="1"/>
  <c r="AB14" i="1"/>
  <c r="AB15" i="1"/>
  <c r="AB27" i="1"/>
  <c r="AB28" i="1"/>
  <c r="AB10" i="1"/>
  <c r="AB25" i="1"/>
  <c r="AB17" i="1"/>
  <c r="AS18" i="1" l="1"/>
  <c r="AS19" i="1"/>
  <c r="AS20" i="1"/>
  <c r="AS21" i="1"/>
  <c r="AS22" i="1"/>
  <c r="AS16" i="1"/>
  <c r="AS26" i="1"/>
  <c r="AS30" i="1"/>
  <c r="AS23" i="1"/>
  <c r="AS9" i="1"/>
  <c r="AS12" i="1"/>
  <c r="AS24" i="1"/>
  <c r="AS13" i="1"/>
  <c r="AS11" i="1"/>
  <c r="AS14" i="1"/>
  <c r="AS15" i="1"/>
  <c r="AS27" i="1"/>
  <c r="AS28" i="1"/>
  <c r="AS10" i="1"/>
  <c r="AS25" i="1"/>
  <c r="J18" i="1" l="1"/>
  <c r="Q18" i="1" s="1"/>
  <c r="J19" i="1"/>
  <c r="Q19" i="1" s="1"/>
  <c r="J20" i="1"/>
  <c r="Q20" i="1" s="1"/>
  <c r="J21" i="1"/>
  <c r="Q21" i="1" s="1"/>
  <c r="J22" i="1"/>
  <c r="Q22" i="1" s="1"/>
  <c r="J16" i="1"/>
  <c r="Q16" i="1" s="1"/>
  <c r="J26" i="1"/>
  <c r="Q26" i="1" s="1"/>
  <c r="J30" i="1"/>
  <c r="Q30" i="1" s="1"/>
  <c r="J23" i="1"/>
  <c r="Q23" i="1" s="1"/>
  <c r="J9" i="1"/>
  <c r="Q9" i="1" s="1"/>
  <c r="J12" i="1"/>
  <c r="Q12" i="1" s="1"/>
  <c r="J24" i="1"/>
  <c r="Q24" i="1" s="1"/>
  <c r="J13" i="1"/>
  <c r="Q13" i="1" s="1"/>
  <c r="J11" i="1"/>
  <c r="Q11" i="1" s="1"/>
  <c r="J14" i="1"/>
  <c r="Q14" i="1" s="1"/>
  <c r="J15" i="1"/>
  <c r="Q15" i="1" s="1"/>
  <c r="J27" i="1"/>
  <c r="Q27" i="1" s="1"/>
  <c r="J28" i="1"/>
  <c r="Q28" i="1" s="1"/>
  <c r="J10" i="1"/>
  <c r="Q10" i="1" s="1"/>
  <c r="J25" i="1"/>
  <c r="Q25" i="1" s="1"/>
  <c r="J17" i="1"/>
  <c r="Q17" i="1" s="1"/>
</calcChain>
</file>

<file path=xl/comments1.xml><?xml version="1.0" encoding="utf-8"?>
<comments xmlns="http://schemas.openxmlformats.org/spreadsheetml/2006/main">
  <authors>
    <author>sarah legge</author>
    <author>reviewer</author>
    <author>Chris Bird</author>
  </authors>
  <commentList>
    <comment ref="W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I have changed the score from 3 to zero, hiven this category id less sensitive than the others, right?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overlaps with veg requirements</t>
        </r>
      </text>
    </comment>
    <comment ref="Y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overlaps with demersal eggs</t>
        </r>
      </text>
    </comment>
    <comment ref="AD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zero because all fish are the same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Ehas been listed by IUCN  as V but some stuff up in paperwork, so here scored as EN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upscored to 3 based on expert opinion - foire overlap more  like 70-80%</t>
        </r>
      </text>
    </comment>
    <comment ref="W1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should thi sbe 1, given the commentary?
Linto: no, they can occur in large, turbid  lowland steams 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 at one  until more info available</t>
        </r>
      </text>
    </comment>
    <comment ref="S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
</t>
        </r>
        <r>
          <rPr>
            <b/>
            <sz val="9"/>
            <color indexed="81"/>
            <rFont val="Tahoma"/>
            <family val="2"/>
          </rPr>
          <t>Linto</t>
        </r>
        <r>
          <rPr>
            <sz val="9"/>
            <color indexed="81"/>
            <rFont val="Tahoma"/>
            <family val="2"/>
          </rPr>
          <t>: juvs are specialised sediment feeders; adults don’t feed (then die)</t>
        </r>
      </text>
    </comment>
    <comment ref="U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
</t>
        </r>
        <r>
          <rPr>
            <b/>
            <sz val="9"/>
            <color indexed="81"/>
            <rFont val="Tahoma"/>
            <family val="2"/>
          </rPr>
          <t>Linto</t>
        </r>
        <r>
          <rPr>
            <sz val="9"/>
            <color indexed="81"/>
            <rFont val="Tahoma"/>
            <family val="2"/>
          </rPr>
          <t>: ammocetes (juvs) are specialised sediment dwellers</t>
        </r>
      </text>
    </comment>
    <comment ref="W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
</t>
        </r>
        <r>
          <rPr>
            <b/>
            <sz val="9"/>
            <color indexed="81"/>
            <rFont val="Tahoma"/>
            <family val="2"/>
          </rPr>
          <t>Linto</t>
        </r>
        <r>
          <rPr>
            <sz val="9"/>
            <color indexed="81"/>
            <rFont val="Tahoma"/>
            <family val="2"/>
          </rPr>
          <t>: most populations are in well vegetetaed environments, score of 1 is probably appropriate</t>
        </r>
      </text>
    </comment>
    <comment ref="Y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 Linto: not sucseptibel</t>
        </r>
      </text>
    </comment>
    <comment ref="AD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
</t>
        </r>
        <r>
          <rPr>
            <b/>
            <sz val="9"/>
            <color indexed="81"/>
            <rFont val="Tahoma"/>
            <family val="2"/>
          </rPr>
          <t>Linto</t>
        </r>
        <r>
          <rPr>
            <sz val="9"/>
            <color indexed="81"/>
            <rFont val="Tahoma"/>
            <family val="2"/>
          </rPr>
          <t xml:space="preserve">: eggs are demrsal </t>
        </r>
      </text>
    </comment>
    <comment ref="AF24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given an intermediate score in the absence of other info
Linto: ammocetes are sedentary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 at 2 until better info available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it as 2 in the absence of other info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1 IN THE ABSENCE OF OTHER INFO</t>
        </r>
      </text>
    </comment>
    <comment ref="O27" authorId="1" shapeId="0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wasn’t assessed by IUCN so no shapefile, inserted mid range 2</t>
        </r>
      </text>
    </comment>
    <comment ref="AP2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1 IN THE ABSENCE OF OTHER INFO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it as 2 in the absence of other info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1 IN THE ABSENCE OF OTHER INFO</t>
        </r>
      </text>
    </comment>
    <comment ref="O28" authorId="1" shapeId="0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not assessed by IUCn so no shapefile, inserted mid range 2</t>
        </r>
      </text>
    </comment>
    <comment ref="AP28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SCORED AS 1 IN THE ABSENCE OF OTHER INFO</t>
        </r>
      </text>
    </comment>
    <comment ref="L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Originally upscored to 1, based on expert opinion about downstream impacts, to keep it in the assessment.
By 12 March, reports from field indicated this species was minimally fire-affected, so revised score to 0</t>
        </r>
      </text>
    </comment>
    <comment ref="N30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Originally scored as 60; field reports suggest  impacts aof only 8% of stream length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    but at risk of burning later in fire season</t>
        </r>
      </text>
    </comment>
    <comment ref="H41" authorId="2" shapeId="0">
      <text>
        <r>
          <rPr>
            <b/>
            <sz val="9"/>
            <color indexed="81"/>
            <rFont val="Tahoma"/>
            <family val="2"/>
          </rPr>
          <t>Chris Bird:</t>
        </r>
        <r>
          <rPr>
            <sz val="9"/>
            <color indexed="81"/>
            <rFont val="Tahoma"/>
            <family val="2"/>
          </rPr>
          <t xml:space="preserve">
recent surveys indicate this has reduced as it appears to be locally extinct in the northern area
</t>
        </r>
      </text>
    </comment>
  </commentList>
</comments>
</file>

<file path=xl/comments2.xml><?xml version="1.0" encoding="utf-8"?>
<comments xmlns="http://schemas.openxmlformats.org/spreadsheetml/2006/main">
  <authors>
    <author>sarah legge</author>
  </authors>
  <commentList>
    <comment ref="E17" authorId="0" shapeId="0">
      <text>
        <r>
          <rPr>
            <b/>
            <sz val="9"/>
            <color indexed="81"/>
            <rFont val="Tahoma"/>
            <family val="2"/>
          </rPr>
          <t>sarah legge:</t>
        </r>
        <r>
          <rPr>
            <sz val="9"/>
            <color indexed="81"/>
            <rFont val="Tahoma"/>
            <family val="2"/>
          </rPr>
          <t xml:space="preserve">
Ehas been listed by IUCN  as V but some stuff up in paperwork, so here scored as EN</t>
        </r>
      </text>
    </comment>
  </commentList>
</comments>
</file>

<file path=xl/sharedStrings.xml><?xml version="1.0" encoding="utf-8"?>
<sst xmlns="http://schemas.openxmlformats.org/spreadsheetml/2006/main" count="733" uniqueCount="299">
  <si>
    <t>Family</t>
  </si>
  <si>
    <t xml:space="preserve">species </t>
  </si>
  <si>
    <t>subspecies</t>
  </si>
  <si>
    <t>V</t>
  </si>
  <si>
    <t>EPBC listing (Jan 2020)</t>
  </si>
  <si>
    <t>IUCN Listing</t>
  </si>
  <si>
    <t>NT</t>
  </si>
  <si>
    <t>yes</t>
  </si>
  <si>
    <t>no</t>
  </si>
  <si>
    <t>Low</t>
  </si>
  <si>
    <t>Not</t>
  </si>
  <si>
    <t>Extreme-High</t>
  </si>
  <si>
    <t>Subadult dispersal distance</t>
  </si>
  <si>
    <t>&lt; 1 km</t>
  </si>
  <si>
    <t>1-10km</t>
  </si>
  <si>
    <t>Number breeding events per year</t>
  </si>
  <si>
    <t>Minimum age of first reproduction</t>
  </si>
  <si>
    <t>Dietary specialisation</t>
  </si>
  <si>
    <t>specialised</t>
  </si>
  <si>
    <t>generalist</t>
  </si>
  <si>
    <t>intermediate</t>
  </si>
  <si>
    <t>Habitat speciificity</t>
  </si>
  <si>
    <t>describe</t>
  </si>
  <si>
    <t>Any other idiosyncratic life history attribute that affects likelihood of population recovery?</t>
  </si>
  <si>
    <t>agnostic</t>
  </si>
  <si>
    <t>undescribed taxon</t>
  </si>
  <si>
    <t>regional population (e.g. MDB)</t>
  </si>
  <si>
    <t>demersal</t>
  </si>
  <si>
    <t>reliant on riparian veg</t>
  </si>
  <si>
    <t>Galaxiidae</t>
  </si>
  <si>
    <t>&lt;5 yrs</t>
  </si>
  <si>
    <t>Percichthyidae</t>
  </si>
  <si>
    <t>10-15 yrs</t>
  </si>
  <si>
    <t>post burn sedimentation</t>
  </si>
  <si>
    <t>??</t>
  </si>
  <si>
    <t>8-28</t>
  </si>
  <si>
    <t>16</t>
  </si>
  <si>
    <t xml:space="preserve"> generally restricted to upland streams with intact riparian veg</t>
  </si>
  <si>
    <t>require riparian sediment filter</t>
  </si>
  <si>
    <t>post burn sedimentation, stream warming thru loss of shade?</t>
  </si>
  <si>
    <t>Av Lifespan (yrs)</t>
  </si>
  <si>
    <t>small (&lt;100m)</t>
  </si>
  <si>
    <t>low (&lt;400)</t>
  </si>
  <si>
    <t>short (&lt;5yrs)</t>
  </si>
  <si>
    <t>med (5-10)</t>
  </si>
  <si>
    <t>long (&gt;10)</t>
  </si>
  <si>
    <t>Declining</t>
  </si>
  <si>
    <t>stable</t>
  </si>
  <si>
    <t>improving</t>
  </si>
  <si>
    <t>Fire overlap (percent of AOO)</t>
  </si>
  <si>
    <t>mod 1-10km</t>
  </si>
  <si>
    <t>single</t>
  </si>
  <si>
    <t>average annual fecundity</t>
  </si>
  <si>
    <t>high</t>
  </si>
  <si>
    <t>High</t>
  </si>
  <si>
    <t>?</t>
  </si>
  <si>
    <t>2-3</t>
  </si>
  <si>
    <t xml:space="preserve">generally restricted to pristine, rocky, clear streams </t>
  </si>
  <si>
    <t>2</t>
  </si>
  <si>
    <t>larvae very poor swimmers, unable to escape sedimentation or poor water quality</t>
  </si>
  <si>
    <t>Notes on fire overlap</t>
  </si>
  <si>
    <t>restricted by downstream trout</t>
  </si>
  <si>
    <t>non migratory, small shallow streams, impacted by debris flow and instream sedimentation, poor water quality and fire retardants</t>
  </si>
  <si>
    <t>reliant on riparian veg and instream inverts</t>
  </si>
  <si>
    <t>? 1 km</t>
  </si>
  <si>
    <t>unknown, suspect declining due to drought</t>
  </si>
  <si>
    <t>declining fast</t>
  </si>
  <si>
    <t>declining</t>
  </si>
  <si>
    <t>fire suppession activities e.g. retardant and foams and soil disturbance from machinery. Post fire: debris flow/sedimentation and ash into streams, instream input of unburnt retardants and foam, stream warming thru loss of shade (this is a longer term impact), changes to aquatic invertebrate communities.</t>
  </si>
  <si>
    <r>
      <t>AOO (pre-fire) km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</si>
  <si>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LC</t>
  </si>
  <si>
    <t>MDB population</t>
  </si>
  <si>
    <t>172-500 from wshop, but now 788 (172-2096) in downloaded assessment!)</t>
  </si>
  <si>
    <t>Extreme-High (presently low impacts, but highly susceptible to e.g. siltation from pig rooting)</t>
  </si>
  <si>
    <t>6-10</t>
  </si>
  <si>
    <t>post burn low DO fish kills? Sedimentation</t>
  </si>
  <si>
    <t>MDB population is threatened</t>
  </si>
  <si>
    <t>LC (because both coastal and MDB taxa munged together)</t>
  </si>
  <si>
    <t>subspecies/regional population (south coast WA)</t>
  </si>
  <si>
    <t>EN</t>
  </si>
  <si>
    <t>Lepidogalaxiidae</t>
  </si>
  <si>
    <t>VU</t>
  </si>
  <si>
    <t>Plotosidae</t>
  </si>
  <si>
    <t>Intermediate (Microphagic carnivore - aquatic &amp; terrestrial invertebrates)</t>
  </si>
  <si>
    <t>Short-lived (&lt;5 years), low fecundity, little/no parental care</t>
  </si>
  <si>
    <t>demersal, adhesive eggs deposited in submerged vegetation and substrate</t>
  </si>
  <si>
    <t>multiple (batch) spawner</t>
  </si>
  <si>
    <t>riparian degradation (loss of shade, reduction in delivery of terrestrial inverts as food),  post-burn sedimentation, water quality degradation (elevated temperature, reduced DO, elevated nutrients causing algal blooms)</t>
  </si>
  <si>
    <t>&lt;1</t>
  </si>
  <si>
    <t>292 (IUCN)</t>
  </si>
  <si>
    <t>high dependence on riparian vegetation (sediment filter, provision of food - terrestrial inverts)</t>
  </si>
  <si>
    <t>&lt;5yrs</t>
  </si>
  <si>
    <t>generally restricted to minimally disturbed acid wetlands with intact riparian veg</t>
  </si>
  <si>
    <t>Pseudomugilidae</t>
  </si>
  <si>
    <t>64 (IUCN)</t>
  </si>
  <si>
    <t>Intermediate (Microphagic omnivore - algae, aquatic &amp; terrestrial invertebrates)</t>
  </si>
  <si>
    <t>Short-lived (1-2 years), low fecundity, little/no parental care</t>
  </si>
  <si>
    <t>demersal, adhesive eggs deposited in submerged vegetation</t>
  </si>
  <si>
    <t>1-2 yrs</t>
  </si>
  <si>
    <t>Intermediate (Macrophagic carnivore - aquatic &amp; terrestrial invertebrates, fish)</t>
  </si>
  <si>
    <t>high dependence on riparian vegetation (sediment filter, provision of food - terrestrial inverts, provision of habitat - logs and branches for cover and spawning site)</t>
  </si>
  <si>
    <t>demersal, adhesive eggs deposited in submerged logs &amp; other hard surfaces</t>
  </si>
  <si>
    <t>ash flow from upstream fire affected areas, particularly Oven and Upper Murrumbidgee pops?; riparian degradation (loss of shade, reduction in delivery of terrestrial inverts as food and logs as habitat),  post-burn sedimentation, water quality degradation (elevated temperature, reduced DO, elevated nutrients causing algal blooms)</t>
  </si>
  <si>
    <t>501-2000 (IUCN)</t>
  </si>
  <si>
    <t>Intermediate (omnivore - algae, aquatic invertebrates)</t>
  </si>
  <si>
    <t>high dependence on riparian vegetation (sediment filter)</t>
  </si>
  <si>
    <t>post-burn sedimentation, water quality degradation (elevated temperature, reduced DO, elevated nutrients causing algal blooms)</t>
  </si>
  <si>
    <t>308-400 (IUCN)</t>
  </si>
  <si>
    <t>larvae and juveniles swimming capacity v poor so cant escape adverse water qual or sedimentation</t>
  </si>
  <si>
    <t>5000/kg</t>
  </si>
  <si>
    <t>4 to 5</t>
  </si>
  <si>
    <t>limited ability to redistibute if populations lost or if there are major reductions in numbers</t>
  </si>
  <si>
    <t>Ambassis agassizii</t>
  </si>
  <si>
    <t>Gadopsis sp. nov. 'Western Victoria'</t>
  </si>
  <si>
    <t>Galaxias gunaikurnai</t>
  </si>
  <si>
    <t>Galaxias sp. nov. 'Hunter'</t>
  </si>
  <si>
    <t>Galaxias supremus</t>
  </si>
  <si>
    <t>Galaxiella munda</t>
  </si>
  <si>
    <t>Galaxiella nigrostriata</t>
  </si>
  <si>
    <t>Mogurnda adspersa</t>
  </si>
  <si>
    <t>Nannatherina balstoni</t>
  </si>
  <si>
    <t>Nannoperca vittata</t>
  </si>
  <si>
    <t>Tandanus bostocki</t>
  </si>
  <si>
    <t>Tandanus tandanus</t>
  </si>
  <si>
    <t xml:space="preserve">No DoEE estimates but upper Murrumbidgee, Cotter, Ovens rivers all burnt </t>
  </si>
  <si>
    <t>DOEE initial overlay  said 53%; 4 feb overlay has reduced this to 21%??plus downstream areas within range; DOEE burnt river km is 411km, but species is known to only occur in 3 km of a single stream</t>
  </si>
  <si>
    <t>100% burnt VIC assessment; DOEE says 83%</t>
  </si>
  <si>
    <t>100% burnt Vic Assessment; first DOEE says 99.3%; secod DOEE says 83%?</t>
  </si>
  <si>
    <t>70% burnt and also burned last year (Vic assessment); latest DOEE says 32% burnt</t>
  </si>
  <si>
    <t>100% burnt Vic assessment, latest DOEE 82%</t>
  </si>
  <si>
    <t>largely not burnt yet but could, and so is a 'watch'species (Vic assessment); latest DOEE 5%</t>
  </si>
  <si>
    <t>1 pop burnt (and maybe gone), other pop drought impacted and potentially likely to dry up very soon); latest DOEE 88%</t>
  </si>
  <si>
    <t>65% was my combined guestimate from NSW and Vic assessments ; latest DOEE 33%</t>
  </si>
  <si>
    <t>effectively almost gone as a taxon from NSW in last decade, so 60% (Vic estimate) is a good estimate of total current range burnt; no DOEE estimate (not split out from others in this sp complex)</t>
  </si>
  <si>
    <t>80% from Vic assessment; latest DOEE 1%</t>
  </si>
  <si>
    <t>80 or 1%??</t>
  </si>
  <si>
    <t>latest DOEE assessment</t>
  </si>
  <si>
    <t>100% of known range (Vic estimate); No DOEE</t>
  </si>
  <si>
    <t>burnt last year, and fire burning towards it; DOEE estimate is 0.37% burnt, but incredibly small range so maybe goes up into eleibibility?</t>
  </si>
  <si>
    <t>latest DOEE 11%; NSW estimate was 15% of range is in NSW, 6% of NSW range burnt, Vic was unknown</t>
  </si>
  <si>
    <t>latest DOEE 0%; fire burning towards it, burnt last year</t>
  </si>
  <si>
    <t>15% (initial NSW estimate); latest DOEE estimate 3.5; mainly impacted by drought</t>
  </si>
  <si>
    <t>NSW distribution smashed (4 pops); latest DOEE estimate 23%</t>
  </si>
  <si>
    <t xml:space="preserve">Latest DOEE 12%; </t>
  </si>
  <si>
    <t>burn % from original EPBC-listed estimates; same in latest DOEE</t>
  </si>
  <si>
    <t>42% from latest DOEE assessment; 42% of range is in NSW of which 57% has burnt (missing Qld data)</t>
  </si>
  <si>
    <t>from latest DOEE assessment</t>
  </si>
  <si>
    <t>25% of range in NSW; 16% of that burnt; latest DOEE analysis says 5.3% burnt</t>
  </si>
  <si>
    <t>latest DOEE analysis says 3.04% of range burnt; 16% of range in NSW; 7% of NSW range burnt</t>
  </si>
  <si>
    <t xml:space="preserve">7% latest DOEE assessmet; 7% of NSW MDB pop burnt: </t>
  </si>
  <si>
    <t>0 = LC</t>
  </si>
  <si>
    <t>4 = CR</t>
  </si>
  <si>
    <t>1 = 10-30%</t>
  </si>
  <si>
    <t>2 = 30-50%</t>
  </si>
  <si>
    <t>3 = 50-80%</t>
  </si>
  <si>
    <t>4 = &gt; 80%</t>
  </si>
  <si>
    <t>3?</t>
  </si>
  <si>
    <t>AOO&gt; 400</t>
  </si>
  <si>
    <t>0 =low range restriction</t>
  </si>
  <si>
    <t>AOO&lt; 40</t>
  </si>
  <si>
    <t>&gt;1000</t>
  </si>
  <si>
    <t>AOO&gt;100&lt;400</t>
  </si>
  <si>
    <t>AOO&gt;40 &lt;100</t>
  </si>
  <si>
    <t>score for egg site</t>
  </si>
  <si>
    <t>score for dispersal</t>
  </si>
  <si>
    <t>score for # breeding events</t>
  </si>
  <si>
    <t>score for fecundity</t>
  </si>
  <si>
    <t>score for min age at maturity</t>
  </si>
  <si>
    <t>1</t>
  </si>
  <si>
    <t>0 = improving</t>
  </si>
  <si>
    <t>2 = Declining</t>
  </si>
  <si>
    <t xml:space="preserve">1 = stable or unknown </t>
  </si>
  <si>
    <t>CR</t>
  </si>
  <si>
    <t>1 = NT (IUCN)</t>
  </si>
  <si>
    <t>2 = VU, DD (IUCN)</t>
  </si>
  <si>
    <t>3 = EN</t>
  </si>
  <si>
    <t>not assessed</t>
  </si>
  <si>
    <t xml:space="preserve">VU </t>
  </si>
  <si>
    <t>1 = moderately range restricted</t>
  </si>
  <si>
    <t>2 = highly restricted</t>
  </si>
  <si>
    <t>3 = extremely resticted</t>
  </si>
  <si>
    <t>60% of Vic range</t>
  </si>
  <si>
    <t>Score for fire overlap with AoO</t>
  </si>
  <si>
    <t>43% from latest DOEE;  (45% from NSW Burn overlay, but the expert assesses as much higher e.g. 70-80%) still need some clarification. Many areas probably drought affected before fires</t>
  </si>
  <si>
    <t>latest DOEE 12%; original DoEE estimate 30 to &lt;50%; 22% of total range in NSW; 32% of that burnt</t>
  </si>
  <si>
    <t>require intact forest</t>
  </si>
  <si>
    <t>medium</t>
  </si>
  <si>
    <t>Post-fire mortality score</t>
  </si>
  <si>
    <t>attached to instream veg</t>
  </si>
  <si>
    <t>pelagic</t>
  </si>
  <si>
    <t>very large &gt;50km</t>
  </si>
  <si>
    <t>large &gt; 10 km</t>
  </si>
  <si>
    <t>small &lt; 1 km</t>
  </si>
  <si>
    <t>multiple</t>
  </si>
  <si>
    <t>med (400-1500)</t>
  </si>
  <si>
    <t>high (&gt;1500)</t>
  </si>
  <si>
    <t>&gt;5</t>
  </si>
  <si>
    <t>3 to 5</t>
  </si>
  <si>
    <t>1 to 2</t>
  </si>
  <si>
    <t>0</t>
  </si>
  <si>
    <t>Lifespan (average)</t>
  </si>
  <si>
    <t>EPBC</t>
  </si>
  <si>
    <t>IUCN</t>
  </si>
  <si>
    <t>RISK</t>
  </si>
  <si>
    <t>adjusted pre-fire imperilemnt PLUS ADJUSTED fire overlap</t>
  </si>
  <si>
    <t>Mortality score</t>
  </si>
  <si>
    <t>ADJUSTED score for prefire imperillment (add status and range restriction scores; then scale to 4)</t>
  </si>
  <si>
    <t>score</t>
  </si>
  <si>
    <t>Sediment composition is likely to be an important feature of productive ammocoete beds. Therefore, changes to sediment composition are likely to represent a threat. The occurrence of populations in short lengths of small streams within densely vegetated fire-prone landscapes (Wallum Swamps and Eucalypt Forests) leads to substantial risks associated with wild fires.</t>
  </si>
  <si>
    <t>imited ability to redistibute if populations lost or if there are major reductions in numbers</t>
  </si>
  <si>
    <t>68-200 (IUCN)</t>
  </si>
  <si>
    <t>325-675</t>
  </si>
  <si>
    <t>% of downstream catchments potentially  fire impacted (80 km)</t>
  </si>
  <si>
    <t>score of 80 km downstream fire impacts</t>
  </si>
  <si>
    <t>Perchichthyidae</t>
  </si>
  <si>
    <t>Petromyzontidae</t>
  </si>
  <si>
    <t xml:space="preserve">Retropinnaidae </t>
  </si>
  <si>
    <t>Susceptibility to impacts from  introduced terrestrial animals ( e.g. horse, pig, deer pugging  impacts) Correlated with sediment susceptability</t>
  </si>
  <si>
    <t xml:space="preserve">Galaxias mcdowalli  </t>
  </si>
  <si>
    <t xml:space="preserve">Galaxias brevissimus </t>
  </si>
  <si>
    <t xml:space="preserve">Galaxias aequipinnis </t>
  </si>
  <si>
    <t xml:space="preserve">Galaxias tantangara </t>
  </si>
  <si>
    <t xml:space="preserve">Galaxias mungadhan </t>
  </si>
  <si>
    <t xml:space="preserve">Galaxias rostratus </t>
  </si>
  <si>
    <t xml:space="preserve">Galaxias fontanus </t>
  </si>
  <si>
    <t xml:space="preserve">Galaxias terenasus </t>
  </si>
  <si>
    <t xml:space="preserve">Pseudomugil mellis </t>
  </si>
  <si>
    <t xml:space="preserve">Maccullochella  ikei </t>
  </si>
  <si>
    <t xml:space="preserve">Maccullochella macquariensis </t>
  </si>
  <si>
    <t xml:space="preserve">Prototroctes  maraena </t>
  </si>
  <si>
    <t>Scientific name</t>
  </si>
  <si>
    <t>Taxon level</t>
  </si>
  <si>
    <t>26-50%</t>
  </si>
  <si>
    <t>51-75%</t>
  </si>
  <si>
    <t>76-100%</t>
  </si>
  <si>
    <t>ADJUSTED SCORE for fire overlap</t>
  </si>
  <si>
    <t>score the highest value of either "score % downstream fire impacts" OR " score for fire overlap with AoO"</t>
  </si>
  <si>
    <t>Score for listing status</t>
  </si>
  <si>
    <t>found in small creeks; no scales so susceptible to fingus and other disease; low fecundity</t>
  </si>
  <si>
    <t>non migratory, small shallow streams, impacted by debris flow and instream sedimentation, poor water quality and fire retardants; no scales so susceptible to fungus and other disease; low fecundity</t>
  </si>
  <si>
    <t>Notes</t>
  </si>
  <si>
    <t>Range restriction score</t>
  </si>
  <si>
    <t>vegetation requirements (Indication of sensitivity to sediment inputs and loss of riparian shading)</t>
  </si>
  <si>
    <t>Egg site Demersal eggs highly sensitive to low DO, sediment, pelagic eggs not sensitive to this</t>
  </si>
  <si>
    <t>SW Victorian Blackfish</t>
  </si>
  <si>
    <t>Galaxias sp. nov. 'yalmy'</t>
  </si>
  <si>
    <t>McDowall's Galaxias</t>
  </si>
  <si>
    <t>East Gippsland Galaxias</t>
  </si>
  <si>
    <t>Stocky Galaxias</t>
  </si>
  <si>
    <t>Dargo Galaxias</t>
  </si>
  <si>
    <t>Roundsnout Galaxias</t>
  </si>
  <si>
    <t>Honey Blue-eye</t>
  </si>
  <si>
    <t>Eastern Freshwater Cod, Clarence River Cod</t>
  </si>
  <si>
    <t>Swan Galaxias</t>
  </si>
  <si>
    <t>Non-parasitic Lamprey</t>
  </si>
  <si>
    <t>Oxleyan Pygmy Perch</t>
  </si>
  <si>
    <t>Gadopsis sp. nov. SE Victoria</t>
  </si>
  <si>
    <t>SE Victorian Blackfish</t>
  </si>
  <si>
    <t>Australian Grayling</t>
  </si>
  <si>
    <t xml:space="preserve">Gadopsis bispinosus </t>
  </si>
  <si>
    <t>Twospine Blackfish</t>
  </si>
  <si>
    <t>Trout Cod</t>
  </si>
  <si>
    <t>Cann Galaxias</t>
  </si>
  <si>
    <t>Galaxias sp. 17 'Cann'</t>
  </si>
  <si>
    <t>Yalmy Galaxias</t>
  </si>
  <si>
    <t>Macquarie Perch</t>
  </si>
  <si>
    <t>Blue Mountains Perch</t>
  </si>
  <si>
    <t>Macquaria sp. nov. 'hawkesbury taxon'</t>
  </si>
  <si>
    <t>not listed (part of Macquarie perch listed as EN)</t>
  </si>
  <si>
    <t>Macquaria australasica (MDB)</t>
  </si>
  <si>
    <t>Short-tail Galaxias</t>
  </si>
  <si>
    <t>Flathead Galaxia</t>
  </si>
  <si>
    <t>Lepidogalaxias salamandroides</t>
  </si>
  <si>
    <t>Galaxias sp. nov. 'Moroka'</t>
  </si>
  <si>
    <t>Galaxias truttaceus hesperius</t>
  </si>
  <si>
    <t>Nannoperca pygmaea</t>
  </si>
  <si>
    <t>Common name</t>
  </si>
  <si>
    <t>Ambassidae</t>
  </si>
  <si>
    <t>Eleotridae</t>
  </si>
  <si>
    <t>Taxa that meet the lower threshold for fire overlap</t>
  </si>
  <si>
    <t>Taxa that do not meet the lower threshold for fire overlap</t>
  </si>
  <si>
    <t>burnt last year, and fire burning towards it; DOEE estimate is 0.37% burnt</t>
  </si>
  <si>
    <t>concern was from 2018 fires</t>
  </si>
  <si>
    <t>Annual Marine life history phase (taxa with marine phase more likely to have unaffected population component)</t>
  </si>
  <si>
    <t>Fire and Post-fire Mortality</t>
  </si>
  <si>
    <t>Fire overlap</t>
  </si>
  <si>
    <t>Longer-term Recovery</t>
  </si>
  <si>
    <t>Major threats?</t>
  </si>
  <si>
    <t>Score for longer-term recovery</t>
  </si>
  <si>
    <t>Population trend (last ~20 years)</t>
  </si>
  <si>
    <t>taxon level</t>
  </si>
  <si>
    <t>Adjusted fire overlap</t>
  </si>
  <si>
    <t>Risk</t>
  </si>
  <si>
    <t>Adjusted prefire imperilment</t>
  </si>
  <si>
    <t>Species that are not included as high priority, but this status could change with more information</t>
  </si>
  <si>
    <t xml:space="preserve">Mordacia praecox </t>
  </si>
  <si>
    <t xml:space="preserve">Nannoperca oxleyana </t>
  </si>
  <si>
    <t>Two-spined Blackfish</t>
  </si>
  <si>
    <t>original concern: not much has burnt, but downstream impacts likely to be severe. By 12 March, evident the species was minimally affected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</si>
</sst>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rgb="FFE6E6E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4" applyNumberFormat="0" applyAlignment="0" applyProtection="0"/>
    <xf numFmtId="0" fontId="15" fillId="7" borderId="5" applyNumberFormat="0" applyAlignment="0" applyProtection="0"/>
    <xf numFmtId="0" fontId="16" fillId="7" borderId="4" applyNumberFormat="0" applyAlignment="0" applyProtection="0"/>
    <xf numFmtId="0" fontId="17" fillId="0" borderId="6" applyNumberFormat="0" applyFill="0" applyAlignment="0" applyProtection="0"/>
    <xf numFmtId="0" fontId="18" fillId="8" borderId="7" applyNumberFormat="0" applyAlignment="0" applyProtection="0"/>
    <xf numFmtId="0" fontId="19" fillId="0" borderId="0" applyNumberFormat="0" applyFill="0" applyBorder="0" applyAlignment="0" applyProtection="0"/>
    <xf numFmtId="0" fontId="7" fillId="9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2" fillId="33" borderId="0" applyNumberFormat="0" applyBorder="0" applyAlignment="0" applyProtection="0"/>
    <xf numFmtId="0" fontId="24" fillId="34" borderId="10">
      <alignment horizontal="left"/>
    </xf>
  </cellStyleXfs>
  <cellXfs count="214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1" fillId="35" borderId="11" xfId="0" applyFont="1" applyFill="1" applyBorder="1" applyAlignment="1">
      <alignment vertical="center"/>
    </xf>
    <xf numFmtId="0" fontId="0" fillId="35" borderId="0" xfId="0" applyFill="1" applyBorder="1" applyAlignment="1">
      <alignment horizontal="center"/>
    </xf>
    <xf numFmtId="0" fontId="1" fillId="35" borderId="0" xfId="0" applyFont="1" applyFill="1" applyBorder="1" applyAlignment="1">
      <alignment horizontal="center" vertical="top" wrapText="1"/>
    </xf>
    <xf numFmtId="0" fontId="1" fillId="35" borderId="11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0" fillId="0" borderId="0" xfId="0" applyFon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1" fillId="35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35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vertical="top"/>
    </xf>
    <xf numFmtId="49" fontId="0" fillId="35" borderId="0" xfId="0" quotePrefix="1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0" xfId="0" applyFont="1" applyFill="1" applyBorder="1" applyAlignment="1">
      <alignment horizontal="left" vertical="top"/>
    </xf>
    <xf numFmtId="0" fontId="1" fillId="35" borderId="11" xfId="0" applyFont="1" applyFill="1" applyBorder="1" applyAlignment="1">
      <alignment horizontal="center" vertical="top"/>
    </xf>
    <xf numFmtId="0" fontId="1" fillId="35" borderId="13" xfId="0" applyNumberFormat="1" applyFont="1" applyFill="1" applyBorder="1" applyAlignment="1">
      <alignment horizontal="center"/>
    </xf>
    <xf numFmtId="0" fontId="1" fillId="35" borderId="11" xfId="0" applyFont="1" applyFill="1" applyBorder="1" applyAlignment="1">
      <alignment vertical="top"/>
    </xf>
    <xf numFmtId="0" fontId="1" fillId="35" borderId="11" xfId="0" applyFont="1" applyFill="1" applyBorder="1" applyAlignment="1">
      <alignment horizontal="center"/>
    </xf>
    <xf numFmtId="0" fontId="1" fillId="35" borderId="11" xfId="0" applyFont="1" applyFill="1" applyBorder="1" applyAlignment="1">
      <alignment wrapText="1"/>
    </xf>
    <xf numFmtId="0" fontId="1" fillId="35" borderId="11" xfId="0" applyFont="1" applyFill="1" applyBorder="1" applyAlignment="1">
      <alignment horizontal="left" wrapText="1"/>
    </xf>
    <xf numFmtId="0" fontId="1" fillId="35" borderId="11" xfId="0" applyFont="1" applyFill="1" applyBorder="1" applyAlignment="1">
      <alignment horizontal="left" vertical="top"/>
    </xf>
    <xf numFmtId="0" fontId="1" fillId="35" borderId="11" xfId="0" applyFont="1" applyFill="1" applyBorder="1"/>
    <xf numFmtId="0" fontId="23" fillId="35" borderId="11" xfId="0" applyFont="1" applyFill="1" applyBorder="1"/>
    <xf numFmtId="0" fontId="1" fillId="35" borderId="11" xfId="0" applyFont="1" applyFill="1" applyBorder="1" applyAlignment="1">
      <alignment vertical="center" wrapText="1"/>
    </xf>
    <xf numFmtId="0" fontId="1" fillId="35" borderId="1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Border="1"/>
    <xf numFmtId="0" fontId="0" fillId="0" borderId="0" xfId="0" applyNumberFormat="1" applyFont="1" applyBorder="1"/>
    <xf numFmtId="0" fontId="0" fillId="37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36" borderId="0" xfId="0" applyFont="1" applyFill="1" applyBorder="1"/>
    <xf numFmtId="0" fontId="0" fillId="35" borderId="0" xfId="0" applyFont="1" applyFill="1" applyBorder="1"/>
    <xf numFmtId="0" fontId="0" fillId="37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35" borderId="0" xfId="0" applyNumberFormat="1" applyFont="1" applyFill="1" applyBorder="1" applyAlignment="1">
      <alignment horizontal="center"/>
    </xf>
    <xf numFmtId="0" fontId="0" fillId="35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1" fillId="37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1" fillId="36" borderId="0" xfId="0" applyFont="1" applyFill="1" applyBorder="1" applyAlignment="1">
      <alignment vertical="top" wrapText="1"/>
    </xf>
    <xf numFmtId="0" fontId="1" fillId="35" borderId="0" xfId="0" applyFont="1" applyFill="1" applyBorder="1" applyAlignment="1">
      <alignment vertical="top" wrapText="1"/>
    </xf>
    <xf numFmtId="0" fontId="1" fillId="37" borderId="0" xfId="0" applyFont="1" applyFill="1" applyBorder="1" applyAlignment="1">
      <alignment vertical="top" wrapText="1"/>
    </xf>
    <xf numFmtId="0" fontId="1" fillId="35" borderId="0" xfId="0" applyNumberFormat="1" applyFont="1" applyFill="1" applyBorder="1" applyAlignment="1">
      <alignment horizontal="center" vertical="top" wrapText="1"/>
    </xf>
    <xf numFmtId="0" fontId="0" fillId="37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center"/>
    </xf>
    <xf numFmtId="0" fontId="0" fillId="35" borderId="0" xfId="0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center"/>
    </xf>
    <xf numFmtId="0" fontId="0" fillId="0" borderId="0" xfId="0" quotePrefix="1" applyFont="1" applyBorder="1"/>
    <xf numFmtId="0" fontId="0" fillId="0" borderId="0" xfId="0" quotePrefix="1" applyNumberFormat="1" applyFont="1" applyBorder="1"/>
    <xf numFmtId="0" fontId="0" fillId="0" borderId="0" xfId="0" applyNumberFormat="1" applyFont="1" applyFill="1" applyBorder="1" applyAlignment="1">
      <alignment horizontal="center" vertical="center"/>
    </xf>
    <xf numFmtId="9" fontId="0" fillId="36" borderId="0" xfId="0" applyNumberFormat="1" applyFont="1" applyFill="1" applyBorder="1"/>
    <xf numFmtId="1" fontId="0" fillId="37" borderId="0" xfId="0" applyNumberFormat="1" applyFont="1" applyFill="1" applyBorder="1" applyAlignment="1">
      <alignment vertical="top"/>
    </xf>
    <xf numFmtId="0" fontId="0" fillId="35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/>
    </xf>
    <xf numFmtId="0" fontId="5" fillId="0" borderId="0" xfId="0" applyFont="1" applyBorder="1"/>
    <xf numFmtId="2" fontId="0" fillId="0" borderId="0" xfId="0" applyNumberFormat="1" applyFont="1" applyBorder="1" applyAlignment="1">
      <alignment horizontal="center"/>
    </xf>
    <xf numFmtId="1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/>
    </xf>
    <xf numFmtId="0" fontId="0" fillId="37" borderId="0" xfId="0" applyNumberFormat="1" applyFont="1" applyFill="1" applyBorder="1" applyAlignment="1">
      <alignment horizontal="center"/>
    </xf>
    <xf numFmtId="1" fontId="0" fillId="35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35" borderId="0" xfId="0" applyNumberFormat="1" applyFont="1" applyFill="1" applyBorder="1" applyAlignment="1">
      <alignment horizontal="center" vertical="center"/>
    </xf>
    <xf numFmtId="0" fontId="0" fillId="0" borderId="0" xfId="2" applyFont="1" applyFill="1" applyBorder="1"/>
    <xf numFmtId="0" fontId="0" fillId="0" borderId="0" xfId="0" applyNumberFormat="1" applyFont="1" applyFill="1" applyBorder="1"/>
    <xf numFmtId="0" fontId="0" fillId="0" borderId="0" xfId="0" applyFont="1" applyFill="1" applyBorder="1" applyAlignment="1"/>
    <xf numFmtId="0" fontId="0" fillId="37" borderId="0" xfId="0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 applyAlignment="1">
      <alignment horizontal="center" wrapText="1"/>
    </xf>
    <xf numFmtId="0" fontId="0" fillId="37" borderId="0" xfId="0" applyNumberFormat="1" applyFont="1" applyFill="1" applyBorder="1" applyAlignment="1">
      <alignment horizontal="center" wrapText="1"/>
    </xf>
    <xf numFmtId="0" fontId="0" fillId="36" borderId="0" xfId="0" applyFont="1" applyFill="1" applyBorder="1" applyAlignment="1">
      <alignment wrapText="1"/>
    </xf>
    <xf numFmtId="0" fontId="0" fillId="35" borderId="0" xfId="0" applyFont="1" applyFill="1" applyBorder="1" applyAlignment="1">
      <alignment wrapText="1"/>
    </xf>
    <xf numFmtId="0" fontId="0" fillId="35" borderId="0" xfId="0" applyFont="1" applyFill="1" applyBorder="1" applyAlignment="1">
      <alignment horizontal="center" wrapText="1"/>
    </xf>
    <xf numFmtId="49" fontId="0" fillId="35" borderId="0" xfId="0" applyNumberFormat="1" applyFont="1" applyFill="1" applyBorder="1" applyAlignment="1">
      <alignment horizontal="center" wrapText="1"/>
    </xf>
    <xf numFmtId="0" fontId="0" fillId="35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9" fontId="0" fillId="0" borderId="0" xfId="0" applyNumberFormat="1" applyFont="1" applyBorder="1"/>
    <xf numFmtId="49" fontId="0" fillId="35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Border="1"/>
    <xf numFmtId="0" fontId="0" fillId="37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0" fillId="36" borderId="0" xfId="0" applyFill="1" applyBorder="1"/>
    <xf numFmtId="0" fontId="0" fillId="35" borderId="0" xfId="0" applyFill="1" applyBorder="1"/>
    <xf numFmtId="0" fontId="0" fillId="37" borderId="0" xfId="0" applyFill="1" applyBorder="1" applyAlignment="1">
      <alignment vertical="top"/>
    </xf>
    <xf numFmtId="0" fontId="0" fillId="0" borderId="0" xfId="0" applyNumberFormat="1" applyFill="1" applyBorder="1" applyAlignment="1">
      <alignment horizontal="center"/>
    </xf>
    <xf numFmtId="0" fontId="0" fillId="35" borderId="0" xfId="0" applyNumberFormat="1" applyFill="1" applyBorder="1" applyAlignment="1">
      <alignment horizontal="center"/>
    </xf>
    <xf numFmtId="0" fontId="0" fillId="35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35" borderId="0" xfId="0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0" fontId="0" fillId="2" borderId="12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35" borderId="11" xfId="0" applyNumberFormat="1" applyFont="1" applyFill="1" applyBorder="1"/>
    <xf numFmtId="0" fontId="1" fillId="35" borderId="13" xfId="0" applyFont="1" applyFill="1" applyBorder="1" applyAlignment="1">
      <alignment horizontal="center"/>
    </xf>
    <xf numFmtId="1" fontId="1" fillId="35" borderId="11" xfId="0" applyNumberFormat="1" applyFont="1" applyFill="1" applyBorder="1" applyAlignment="1">
      <alignment horizontal="center"/>
    </xf>
    <xf numFmtId="0" fontId="1" fillId="35" borderId="11" xfId="0" applyNumberFormat="1" applyFont="1" applyFill="1" applyBorder="1" applyAlignment="1">
      <alignment horizontal="center"/>
    </xf>
    <xf numFmtId="0" fontId="1" fillId="35" borderId="11" xfId="0" applyFont="1" applyFill="1" applyBorder="1" applyAlignment="1">
      <alignment horizontal="center" wrapText="1"/>
    </xf>
    <xf numFmtId="0" fontId="1" fillId="35" borderId="11" xfId="0" applyNumberFormat="1" applyFont="1" applyFill="1" applyBorder="1" applyAlignment="1">
      <alignment vertical="center"/>
    </xf>
    <xf numFmtId="0" fontId="1" fillId="35" borderId="11" xfId="0" applyNumberFormat="1" applyFont="1" applyFill="1" applyBorder="1" applyAlignment="1">
      <alignment horizontal="center" vertical="center"/>
    </xf>
    <xf numFmtId="1" fontId="1" fillId="35" borderId="11" xfId="0" applyNumberFormat="1" applyFont="1" applyFill="1" applyBorder="1" applyAlignment="1">
      <alignment horizontal="center" vertical="center"/>
    </xf>
    <xf numFmtId="0" fontId="1" fillId="35" borderId="11" xfId="0" applyFont="1" applyFill="1" applyBorder="1" applyAlignment="1">
      <alignment horizontal="center" vertical="center" wrapText="1"/>
    </xf>
    <xf numFmtId="0" fontId="1" fillId="35" borderId="15" xfId="0" applyFont="1" applyFill="1" applyBorder="1" applyAlignment="1">
      <alignment vertical="top"/>
    </xf>
    <xf numFmtId="0" fontId="0" fillId="0" borderId="0" xfId="0" applyFont="1" applyFill="1" applyBorder="1" applyAlignment="1">
      <alignment horizontal="center"/>
    </xf>
    <xf numFmtId="9" fontId="0" fillId="0" borderId="0" xfId="0" applyNumberFormat="1" applyFont="1" applyFill="1" applyBorder="1"/>
    <xf numFmtId="9" fontId="0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quotePrefix="1" applyFont="1" applyFill="1" applyBorder="1"/>
    <xf numFmtId="0" fontId="0" fillId="0" borderId="0" xfId="0" applyFont="1" applyFill="1" applyBorder="1" applyAlignment="1">
      <alignment vertical="top"/>
    </xf>
    <xf numFmtId="0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wrapText="1"/>
    </xf>
    <xf numFmtId="0" fontId="1" fillId="37" borderId="0" xfId="0" applyNumberFormat="1" applyFont="1" applyFill="1" applyBorder="1" applyAlignment="1">
      <alignment horizontal="center" vertical="top" wrapText="1"/>
    </xf>
    <xf numFmtId="0" fontId="0" fillId="37" borderId="0" xfId="0" applyNumberFormat="1" applyFont="1" applyFill="1" applyBorder="1" applyAlignment="1">
      <alignment horizontal="center" vertical="top"/>
    </xf>
    <xf numFmtId="0" fontId="0" fillId="37" borderId="0" xfId="0" applyNumberFormat="1" applyFill="1" applyBorder="1" applyAlignment="1">
      <alignment horizontal="center"/>
    </xf>
    <xf numFmtId="9" fontId="0" fillId="37" borderId="0" xfId="0" applyNumberFormat="1" applyFont="1" applyFill="1" applyBorder="1" applyAlignment="1">
      <alignment horizontal="center"/>
    </xf>
    <xf numFmtId="0" fontId="0" fillId="37" borderId="0" xfId="0" quotePrefix="1" applyNumberFormat="1" applyFont="1" applyFill="1" applyBorder="1" applyAlignment="1">
      <alignment horizontal="center" wrapText="1"/>
    </xf>
    <xf numFmtId="0" fontId="0" fillId="2" borderId="14" xfId="0" applyNumberFormat="1" applyFont="1" applyFill="1" applyBorder="1" applyAlignment="1">
      <alignment horizontal="center"/>
    </xf>
    <xf numFmtId="0" fontId="1" fillId="2" borderId="12" xfId="0" applyNumberFormat="1" applyFont="1" applyFill="1" applyBorder="1" applyAlignment="1">
      <alignment horizontal="center" vertical="top" wrapText="1"/>
    </xf>
    <xf numFmtId="0" fontId="0" fillId="2" borderId="12" xfId="0" applyNumberFormat="1" applyFont="1" applyFill="1" applyBorder="1" applyAlignment="1">
      <alignment horizontal="center"/>
    </xf>
    <xf numFmtId="0" fontId="0" fillId="2" borderId="12" xfId="0" quotePrefix="1" applyNumberFormat="1" applyFont="1" applyFill="1" applyBorder="1" applyAlignment="1">
      <alignment horizontal="center" wrapText="1"/>
    </xf>
    <xf numFmtId="164" fontId="1" fillId="35" borderId="15" xfId="0" applyNumberFormat="1" applyFont="1" applyFill="1" applyBorder="1" applyAlignment="1">
      <alignment vertical="top"/>
    </xf>
    <xf numFmtId="0" fontId="1" fillId="38" borderId="0" xfId="0" applyFont="1" applyFill="1" applyBorder="1" applyAlignment="1">
      <alignment vertical="top" wrapText="1"/>
    </xf>
    <xf numFmtId="0" fontId="0" fillId="38" borderId="0" xfId="0" applyFont="1" applyFill="1" applyBorder="1"/>
    <xf numFmtId="0" fontId="1" fillId="38" borderId="0" xfId="0" applyNumberFormat="1" applyFont="1" applyFill="1" applyBorder="1" applyAlignment="1">
      <alignment horizontal="center" vertical="top" wrapText="1"/>
    </xf>
    <xf numFmtId="0" fontId="0" fillId="38" borderId="0" xfId="0" applyNumberFormat="1" applyFont="1" applyFill="1" applyBorder="1" applyAlignment="1">
      <alignment horizontal="center"/>
    </xf>
    <xf numFmtId="0" fontId="1" fillId="38" borderId="0" xfId="0" applyFont="1" applyFill="1" applyBorder="1" applyAlignment="1">
      <alignment horizontal="center" vertical="top" wrapText="1"/>
    </xf>
    <xf numFmtId="0" fontId="0" fillId="38" borderId="0" xfId="0" applyFont="1" applyFill="1" applyBorder="1" applyAlignment="1">
      <alignment horizontal="center"/>
    </xf>
    <xf numFmtId="0" fontId="1" fillId="38" borderId="0" xfId="0" applyFont="1" applyFill="1" applyBorder="1" applyAlignment="1">
      <alignment horizontal="left" vertical="top" wrapText="1"/>
    </xf>
    <xf numFmtId="0" fontId="0" fillId="38" borderId="0" xfId="0" applyFont="1" applyFill="1" applyBorder="1" applyAlignment="1">
      <alignment wrapText="1"/>
    </xf>
    <xf numFmtId="0" fontId="0" fillId="38" borderId="0" xfId="0" applyFont="1" applyFill="1" applyBorder="1" applyAlignment="1">
      <alignment horizontal="left" wrapText="1"/>
    </xf>
    <xf numFmtId="49" fontId="0" fillId="38" borderId="0" xfId="0" applyNumberFormat="1" applyFont="1" applyFill="1" applyBorder="1" applyAlignment="1">
      <alignment horizontal="center"/>
    </xf>
    <xf numFmtId="2" fontId="0" fillId="38" borderId="0" xfId="0" applyNumberFormat="1" applyFont="1" applyFill="1" applyBorder="1" applyAlignment="1">
      <alignment horizontal="center"/>
    </xf>
    <xf numFmtId="1" fontId="0" fillId="38" borderId="0" xfId="0" applyNumberFormat="1" applyFont="1" applyFill="1" applyBorder="1" applyAlignment="1">
      <alignment horizontal="center"/>
    </xf>
    <xf numFmtId="0" fontId="0" fillId="38" borderId="0" xfId="0" applyNumberFormat="1" applyFont="1" applyFill="1" applyBorder="1" applyAlignment="1">
      <alignment horizontal="center" wrapText="1"/>
    </xf>
    <xf numFmtId="49" fontId="0" fillId="38" borderId="0" xfId="0" quotePrefix="1" applyNumberFormat="1" applyFont="1" applyFill="1" applyBorder="1" applyAlignment="1">
      <alignment wrapText="1"/>
    </xf>
    <xf numFmtId="49" fontId="0" fillId="38" borderId="0" xfId="0" applyNumberFormat="1" applyFont="1" applyFill="1" applyBorder="1" applyAlignment="1">
      <alignment horizontal="center" wrapText="1"/>
    </xf>
    <xf numFmtId="0" fontId="0" fillId="38" borderId="0" xfId="0" applyNumberFormat="1" applyFont="1" applyFill="1" applyBorder="1"/>
    <xf numFmtId="0" fontId="0" fillId="0" borderId="0" xfId="0" quotePrefix="1" applyFont="1" applyBorder="1" applyAlignment="1">
      <alignment vertical="top"/>
    </xf>
    <xf numFmtId="0" fontId="0" fillId="0" borderId="0" xfId="0" quotePrefix="1" applyNumberFormat="1" applyFont="1" applyBorder="1" applyAlignment="1">
      <alignment vertical="top"/>
    </xf>
    <xf numFmtId="164" fontId="0" fillId="0" borderId="0" xfId="0" applyNumberForma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27" fillId="35" borderId="0" xfId="0" applyFont="1" applyFill="1" applyAlignment="1">
      <alignment vertical="top"/>
    </xf>
    <xf numFmtId="0" fontId="0" fillId="35" borderId="0" xfId="0" quotePrefix="1" applyNumberFormat="1" applyFont="1" applyFill="1" applyBorder="1" applyAlignment="1">
      <alignment vertical="top"/>
    </xf>
    <xf numFmtId="0" fontId="0" fillId="35" borderId="0" xfId="0" applyFont="1" applyFill="1" applyBorder="1" applyAlignment="1">
      <alignment vertical="top" wrapText="1"/>
    </xf>
    <xf numFmtId="164" fontId="0" fillId="35" borderId="0" xfId="0" applyNumberFormat="1" applyFill="1" applyBorder="1" applyAlignment="1">
      <alignment horizontal="center" vertical="top"/>
    </xf>
    <xf numFmtId="0" fontId="0" fillId="35" borderId="0" xfId="0" applyFill="1" applyBorder="1" applyAlignment="1">
      <alignment vertical="top"/>
    </xf>
    <xf numFmtId="164" fontId="0" fillId="35" borderId="0" xfId="0" applyNumberFormat="1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39" borderId="0" xfId="0" applyFont="1" applyFill="1" applyBorder="1"/>
    <xf numFmtId="0" fontId="0" fillId="39" borderId="0" xfId="0" quotePrefix="1" applyFont="1" applyFill="1" applyBorder="1"/>
    <xf numFmtId="0" fontId="0" fillId="39" borderId="0" xfId="0" quotePrefix="1" applyNumberFormat="1" applyFont="1" applyFill="1" applyBorder="1"/>
    <xf numFmtId="0" fontId="0" fillId="39" borderId="0" xfId="0" applyFont="1" applyFill="1" applyBorder="1" applyAlignment="1">
      <alignment horizontal="center"/>
    </xf>
    <xf numFmtId="0" fontId="0" fillId="39" borderId="0" xfId="0" applyNumberFormat="1" applyFont="1" applyFill="1" applyBorder="1" applyAlignment="1">
      <alignment horizontal="center"/>
    </xf>
    <xf numFmtId="0" fontId="0" fillId="39" borderId="0" xfId="0" applyNumberFormat="1" applyFont="1" applyFill="1" applyBorder="1" applyAlignment="1">
      <alignment horizontal="center" vertical="center"/>
    </xf>
    <xf numFmtId="164" fontId="0" fillId="39" borderId="12" xfId="0" applyNumberFormat="1" applyFont="1" applyFill="1" applyBorder="1" applyAlignment="1">
      <alignment horizontal="center"/>
    </xf>
    <xf numFmtId="1" fontId="0" fillId="39" borderId="0" xfId="0" applyNumberFormat="1" applyFont="1" applyFill="1" applyBorder="1" applyAlignment="1">
      <alignment horizontal="center"/>
    </xf>
    <xf numFmtId="0" fontId="0" fillId="39" borderId="12" xfId="0" applyNumberFormat="1" applyFont="1" applyFill="1" applyBorder="1" applyAlignment="1">
      <alignment horizontal="center"/>
    </xf>
    <xf numFmtId="1" fontId="0" fillId="39" borderId="0" xfId="0" applyNumberFormat="1" applyFont="1" applyFill="1" applyBorder="1" applyAlignment="1">
      <alignment vertical="top"/>
    </xf>
    <xf numFmtId="0" fontId="1" fillId="39" borderId="0" xfId="0" applyFont="1" applyFill="1" applyBorder="1" applyAlignment="1">
      <alignment horizontal="center"/>
    </xf>
    <xf numFmtId="0" fontId="0" fillId="39" borderId="0" xfId="0" applyFont="1" applyFill="1" applyBorder="1" applyAlignment="1">
      <alignment wrapText="1"/>
    </xf>
    <xf numFmtId="0" fontId="0" fillId="39" borderId="0" xfId="0" applyFont="1" applyFill="1" applyBorder="1" applyAlignment="1">
      <alignment horizontal="left" wrapText="1"/>
    </xf>
    <xf numFmtId="0" fontId="0" fillId="39" borderId="0" xfId="0" applyFont="1" applyFill="1" applyBorder="1" applyAlignment="1">
      <alignment horizontal="center" wrapText="1"/>
    </xf>
    <xf numFmtId="0" fontId="0" fillId="39" borderId="0" xfId="0" applyFont="1" applyFill="1" applyBorder="1" applyAlignment="1">
      <alignment horizontal="left" vertical="top"/>
    </xf>
    <xf numFmtId="0" fontId="0" fillId="39" borderId="0" xfId="0" applyFill="1" applyBorder="1"/>
    <xf numFmtId="0" fontId="5" fillId="39" borderId="0" xfId="0" applyFont="1" applyFill="1" applyBorder="1"/>
    <xf numFmtId="0" fontId="0" fillId="39" borderId="0" xfId="0" quotePrefix="1" applyFont="1" applyFill="1" applyBorder="1" applyAlignment="1">
      <alignment vertical="top"/>
    </xf>
    <xf numFmtId="0" fontId="0" fillId="39" borderId="0" xfId="0" quotePrefix="1" applyNumberFormat="1" applyFont="1" applyFill="1" applyBorder="1" applyAlignment="1">
      <alignment vertical="top"/>
    </xf>
    <xf numFmtId="0" fontId="0" fillId="39" borderId="0" xfId="0" applyFont="1" applyFill="1" applyBorder="1" applyAlignment="1">
      <alignment vertical="top"/>
    </xf>
    <xf numFmtId="164" fontId="0" fillId="39" borderId="0" xfId="0" applyNumberFormat="1" applyFill="1" applyBorder="1" applyAlignment="1">
      <alignment horizontal="center" vertical="top"/>
    </xf>
    <xf numFmtId="0" fontId="0" fillId="39" borderId="0" xfId="0" applyFill="1" applyBorder="1" applyAlignment="1">
      <alignment vertical="top"/>
    </xf>
    <xf numFmtId="164" fontId="0" fillId="39" borderId="0" xfId="0" applyNumberFormat="1" applyFill="1" applyBorder="1" applyAlignment="1">
      <alignment vertical="top"/>
    </xf>
    <xf numFmtId="0" fontId="0" fillId="2" borderId="12" xfId="0" applyNumberFormat="1" applyFont="1" applyFill="1" applyBorder="1" applyAlignment="1">
      <alignment horizontal="center" wrapText="1"/>
    </xf>
    <xf numFmtId="0" fontId="25" fillId="38" borderId="0" xfId="0" applyFont="1" applyFill="1" applyBorder="1" applyAlignment="1">
      <alignment horizontal="center"/>
    </xf>
    <xf numFmtId="0" fontId="26" fillId="36" borderId="15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6" xfId="0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</cellXfs>
  <cellStyles count="44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heck Cell 2" xfId="14"/>
    <cellStyle name="Explanatory Text 2" xfId="17"/>
    <cellStyle name="Good 2" xfId="7"/>
    <cellStyle name="Heading 1 2" xfId="3"/>
    <cellStyle name="Heading 2 2" xfId="4"/>
    <cellStyle name="Heading 3 2" xfId="5"/>
    <cellStyle name="Heading 4 2" xfId="6"/>
    <cellStyle name="Input 2" xfId="10"/>
    <cellStyle name="Linked Cell 2" xfId="13"/>
    <cellStyle name="Neutral 2" xfId="9"/>
    <cellStyle name="Normal" xfId="0" builtinId="0"/>
    <cellStyle name="Normal 2" xfId="2"/>
    <cellStyle name="Note 2" xfId="16"/>
    <cellStyle name="Output 2" xfId="11"/>
    <cellStyle name="Style0" xfId="43"/>
    <cellStyle name="Title" xfId="1" builtinId="15" customBuiltin="1"/>
    <cellStyle name="Total 2" xfId="18"/>
    <cellStyle name="Warning Text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Z161"/>
  <sheetViews>
    <sheetView tabSelected="1" zoomScale="75" zoomScaleNormal="75" workbookViewId="0">
      <pane xSplit="1" ySplit="8" topLeftCell="C9" activePane="bottomRight" state="frozen"/>
      <selection pane="topRight" activeCell="H1" sqref="H1"/>
      <selection pane="bottomLeft" activeCell="A9" sqref="A9"/>
      <selection pane="bottomRight" activeCell="D14" sqref="D14"/>
    </sheetView>
  </sheetViews>
  <sheetFormatPr defaultColWidth="8.7109375" defaultRowHeight="15" x14ac:dyDescent="0.25"/>
  <cols>
    <col min="1" max="1" width="16.7109375" style="1" bestFit="1" customWidth="1"/>
    <col min="2" max="2" width="29.28515625" style="1" customWidth="1"/>
    <col min="3" max="3" width="39.7109375" style="99" bestFit="1" customWidth="1"/>
    <col min="4" max="4" width="21" style="1" customWidth="1"/>
    <col min="5" max="5" width="18.28515625" style="1" bestFit="1" customWidth="1"/>
    <col min="6" max="6" width="10.7109375" style="1" bestFit="1" customWidth="1"/>
    <col min="7" max="7" width="14.28515625" style="100" customWidth="1"/>
    <col min="8" max="8" width="16" style="111" customWidth="1"/>
    <col min="9" max="9" width="12.28515625" style="112" customWidth="1"/>
    <col min="10" max="10" width="16" style="119" customWidth="1"/>
    <col min="11" max="11" width="14.28515625" style="102" customWidth="1"/>
    <col min="12" max="12" width="14.28515625" style="144" customWidth="1"/>
    <col min="13" max="13" width="14.28515625" style="1" customWidth="1"/>
    <col min="14" max="15" width="14.28515625" style="144" customWidth="1"/>
    <col min="16" max="17" width="14.28515625" style="118" customWidth="1"/>
    <col min="18" max="18" width="15.5703125" style="103" customWidth="1"/>
    <col min="19" max="19" width="15.5703125" style="104" customWidth="1"/>
    <col min="20" max="20" width="16.42578125" style="103" bestFit="1" customWidth="1"/>
    <col min="21" max="21" width="12" style="104" customWidth="1"/>
    <col min="22" max="22" width="26.28515625" style="103" customWidth="1"/>
    <col min="23" max="23" width="10.7109375" style="104" customWidth="1"/>
    <col min="24" max="24" width="14.28515625" style="103" customWidth="1"/>
    <col min="25" max="25" width="12.5703125" style="104" customWidth="1"/>
    <col min="26" max="26" width="17.140625" style="103" customWidth="1"/>
    <col min="27" max="27" width="10.85546875" style="105" customWidth="1"/>
    <col min="28" max="28" width="12.140625" style="46" customWidth="1"/>
    <col min="29" max="29" width="12.7109375" style="3" customWidth="1"/>
    <col min="30" max="30" width="8.7109375" style="5"/>
    <col min="31" max="31" width="11.5703125" style="3" customWidth="1"/>
    <col min="32" max="32" width="11.5703125" style="5" customWidth="1"/>
    <col min="33" max="33" width="8.7109375" style="3"/>
    <col min="34" max="34" width="8.7109375" style="5"/>
    <col min="35" max="35" width="14.28515625" style="3" customWidth="1"/>
    <col min="36" max="36" width="14.28515625" style="5" customWidth="1"/>
    <col min="37" max="37" width="12.5703125" style="106" customWidth="1"/>
    <col min="38" max="38" width="11.5703125" style="107" customWidth="1"/>
    <col min="39" max="39" width="11.7109375" style="3" customWidth="1"/>
    <col min="40" max="40" width="11.7109375" style="5" customWidth="1"/>
    <col min="41" max="41" width="16" style="111" customWidth="1"/>
    <col min="42" max="42" width="12.28515625" style="113" customWidth="1"/>
    <col min="43" max="43" width="15.5703125" style="10" customWidth="1"/>
    <col min="44" max="44" width="15.5703125" style="22" customWidth="1"/>
    <col min="45" max="45" width="15.5703125" style="109" customWidth="1"/>
    <col min="46" max="46" width="23.85546875" style="110" customWidth="1"/>
    <col min="47" max="47" width="19.28515625" style="3" customWidth="1"/>
    <col min="48" max="78" width="8.7109375" style="3"/>
    <col min="79" max="16384" width="8.7109375" style="1"/>
  </cols>
  <sheetData>
    <row r="1" spans="1:78" ht="19.5" thickBot="1" x14ac:dyDescent="0.35">
      <c r="A1" s="36"/>
      <c r="B1" s="36"/>
      <c r="C1" s="37"/>
      <c r="D1" s="36"/>
      <c r="E1" s="36"/>
      <c r="F1" s="36"/>
      <c r="G1" s="38"/>
      <c r="H1" s="39"/>
      <c r="I1" s="40"/>
      <c r="J1" s="114"/>
      <c r="K1" s="211" t="s">
        <v>285</v>
      </c>
      <c r="L1" s="212"/>
      <c r="M1" s="212"/>
      <c r="N1" s="212"/>
      <c r="O1" s="213"/>
      <c r="P1" s="147"/>
      <c r="Q1" s="147"/>
      <c r="R1" s="208" t="s">
        <v>284</v>
      </c>
      <c r="S1" s="209"/>
      <c r="T1" s="209"/>
      <c r="U1" s="209"/>
      <c r="V1" s="209"/>
      <c r="W1" s="209"/>
      <c r="X1" s="209"/>
      <c r="Y1" s="209"/>
      <c r="Z1" s="209"/>
      <c r="AA1" s="209"/>
      <c r="AB1" s="210"/>
      <c r="AC1" s="207" t="s">
        <v>286</v>
      </c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207"/>
      <c r="AQ1" s="207"/>
      <c r="AR1" s="207"/>
      <c r="AS1" s="50"/>
      <c r="AT1" s="23"/>
      <c r="AU1" s="9"/>
    </row>
    <row r="2" spans="1:78" s="51" customFormat="1" ht="111.6" customHeight="1" x14ac:dyDescent="0.25">
      <c r="A2" s="51" t="s">
        <v>0</v>
      </c>
      <c r="B2" s="51" t="s">
        <v>276</v>
      </c>
      <c r="C2" s="52" t="s">
        <v>230</v>
      </c>
      <c r="D2" s="51" t="s">
        <v>231</v>
      </c>
      <c r="E2" s="51" t="s">
        <v>4</v>
      </c>
      <c r="F2" s="51" t="s">
        <v>5</v>
      </c>
      <c r="G2" s="53" t="s">
        <v>237</v>
      </c>
      <c r="H2" s="54" t="s">
        <v>69</v>
      </c>
      <c r="I2" s="55" t="s">
        <v>241</v>
      </c>
      <c r="J2" s="115" t="s">
        <v>206</v>
      </c>
      <c r="K2" s="57" t="s">
        <v>49</v>
      </c>
      <c r="L2" s="142" t="s">
        <v>182</v>
      </c>
      <c r="M2" s="51" t="s">
        <v>60</v>
      </c>
      <c r="N2" s="142" t="s">
        <v>212</v>
      </c>
      <c r="O2" s="142" t="s">
        <v>213</v>
      </c>
      <c r="P2" s="148" t="s">
        <v>235</v>
      </c>
      <c r="Q2" s="148" t="s">
        <v>203</v>
      </c>
      <c r="R2" s="58" t="s">
        <v>17</v>
      </c>
      <c r="S2" s="59" t="s">
        <v>207</v>
      </c>
      <c r="T2" s="58" t="s">
        <v>21</v>
      </c>
      <c r="U2" s="59" t="s">
        <v>207</v>
      </c>
      <c r="V2" s="58" t="s">
        <v>242</v>
      </c>
      <c r="W2" s="59" t="s">
        <v>207</v>
      </c>
      <c r="X2" s="58" t="s">
        <v>217</v>
      </c>
      <c r="Y2" s="59" t="s">
        <v>207</v>
      </c>
      <c r="Z2" s="58" t="s">
        <v>283</v>
      </c>
      <c r="AA2" s="60" t="s">
        <v>207</v>
      </c>
      <c r="AB2" s="56" t="s">
        <v>187</v>
      </c>
      <c r="AC2" s="152" t="s">
        <v>243</v>
      </c>
      <c r="AD2" s="6" t="s">
        <v>163</v>
      </c>
      <c r="AE2" s="152" t="s">
        <v>12</v>
      </c>
      <c r="AF2" s="6" t="s">
        <v>164</v>
      </c>
      <c r="AG2" s="152" t="s">
        <v>15</v>
      </c>
      <c r="AH2" s="6" t="s">
        <v>165</v>
      </c>
      <c r="AI2" s="152" t="s">
        <v>52</v>
      </c>
      <c r="AJ2" s="6" t="s">
        <v>166</v>
      </c>
      <c r="AK2" s="154" t="s">
        <v>16</v>
      </c>
      <c r="AL2" s="61" t="s">
        <v>167</v>
      </c>
      <c r="AM2" s="152" t="s">
        <v>40</v>
      </c>
      <c r="AN2" s="6" t="s">
        <v>200</v>
      </c>
      <c r="AO2" s="156" t="s">
        <v>69</v>
      </c>
      <c r="AP2" s="6" t="s">
        <v>207</v>
      </c>
      <c r="AQ2" s="152" t="s">
        <v>289</v>
      </c>
      <c r="AR2" s="158" t="s">
        <v>23</v>
      </c>
      <c r="AS2" s="56" t="s">
        <v>288</v>
      </c>
      <c r="AT2" s="20" t="s">
        <v>287</v>
      </c>
      <c r="AU2" s="2" t="s">
        <v>240</v>
      </c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</row>
    <row r="3" spans="1:78" ht="21.6" customHeight="1" x14ac:dyDescent="0.25">
      <c r="A3" s="36"/>
      <c r="B3" s="36"/>
      <c r="C3" s="37"/>
      <c r="D3" s="36" t="s">
        <v>1</v>
      </c>
      <c r="E3" s="36" t="s">
        <v>172</v>
      </c>
      <c r="F3" s="36" t="s">
        <v>172</v>
      </c>
      <c r="G3" s="62" t="s">
        <v>150</v>
      </c>
      <c r="H3" s="39" t="s">
        <v>157</v>
      </c>
      <c r="I3" s="63" t="s">
        <v>158</v>
      </c>
      <c r="J3" s="116"/>
      <c r="K3" s="41"/>
      <c r="L3" s="143" t="s">
        <v>152</v>
      </c>
      <c r="M3" s="17"/>
      <c r="N3" s="77">
        <v>0</v>
      </c>
      <c r="O3" s="77">
        <v>0</v>
      </c>
      <c r="P3" s="206" t="s">
        <v>236</v>
      </c>
      <c r="Q3" s="206" t="s">
        <v>204</v>
      </c>
      <c r="R3" s="43" t="s">
        <v>18</v>
      </c>
      <c r="S3" s="44">
        <v>2</v>
      </c>
      <c r="T3" s="43" t="s">
        <v>18</v>
      </c>
      <c r="U3" s="44">
        <v>2</v>
      </c>
      <c r="V3" s="43" t="s">
        <v>185</v>
      </c>
      <c r="W3" s="44">
        <v>2</v>
      </c>
      <c r="X3" s="43" t="s">
        <v>11</v>
      </c>
      <c r="Y3" s="44">
        <v>2</v>
      </c>
      <c r="Z3" s="43" t="s">
        <v>7</v>
      </c>
      <c r="AA3" s="45">
        <v>0</v>
      </c>
      <c r="AC3" s="153" t="s">
        <v>27</v>
      </c>
      <c r="AD3" s="15">
        <v>2</v>
      </c>
      <c r="AE3" s="153" t="s">
        <v>192</v>
      </c>
      <c r="AF3" s="15">
        <v>3</v>
      </c>
      <c r="AG3" s="153" t="s">
        <v>51</v>
      </c>
      <c r="AH3" s="15">
        <v>1</v>
      </c>
      <c r="AI3" s="153" t="s">
        <v>42</v>
      </c>
      <c r="AJ3" s="15">
        <v>2</v>
      </c>
      <c r="AK3" s="155" t="s">
        <v>196</v>
      </c>
      <c r="AL3" s="48">
        <v>2</v>
      </c>
      <c r="AM3" s="153" t="s">
        <v>43</v>
      </c>
      <c r="AN3" s="15">
        <v>2</v>
      </c>
      <c r="AO3" s="157" t="s">
        <v>157</v>
      </c>
      <c r="AP3" s="64" t="s">
        <v>158</v>
      </c>
      <c r="AQ3" s="159" t="s">
        <v>170</v>
      </c>
      <c r="AR3" s="160" t="s">
        <v>22</v>
      </c>
      <c r="AS3" s="50"/>
      <c r="AT3" s="23"/>
      <c r="AU3" s="9"/>
    </row>
    <row r="4" spans="1:78" ht="13.15" customHeight="1" x14ac:dyDescent="0.25">
      <c r="A4" s="36"/>
      <c r="B4" s="36"/>
      <c r="C4" s="37"/>
      <c r="D4" s="9" t="s">
        <v>2</v>
      </c>
      <c r="E4" s="36" t="s">
        <v>79</v>
      </c>
      <c r="F4" s="36" t="s">
        <v>79</v>
      </c>
      <c r="G4" s="62" t="s">
        <v>173</v>
      </c>
      <c r="H4" s="39" t="s">
        <v>161</v>
      </c>
      <c r="I4" s="63" t="s">
        <v>178</v>
      </c>
      <c r="J4" s="116"/>
      <c r="K4" s="41"/>
      <c r="L4" s="143" t="s">
        <v>153</v>
      </c>
      <c r="M4" s="17"/>
      <c r="N4" s="145">
        <v>0.25</v>
      </c>
      <c r="O4" s="77">
        <v>1</v>
      </c>
      <c r="P4" s="206"/>
      <c r="Q4" s="206"/>
      <c r="R4" s="43" t="s">
        <v>20</v>
      </c>
      <c r="S4" s="44">
        <v>1</v>
      </c>
      <c r="T4" s="43" t="s">
        <v>20</v>
      </c>
      <c r="U4" s="44">
        <v>1</v>
      </c>
      <c r="V4" s="43" t="s">
        <v>38</v>
      </c>
      <c r="W4" s="44">
        <v>1</v>
      </c>
      <c r="X4" s="43" t="s">
        <v>186</v>
      </c>
      <c r="Y4" s="44">
        <v>1</v>
      </c>
      <c r="Z4" s="43" t="s">
        <v>8</v>
      </c>
      <c r="AA4" s="45">
        <v>1</v>
      </c>
      <c r="AC4" s="153" t="s">
        <v>189</v>
      </c>
      <c r="AD4" s="15">
        <v>0</v>
      </c>
      <c r="AE4" s="153" t="s">
        <v>50</v>
      </c>
      <c r="AF4" s="15">
        <v>1</v>
      </c>
      <c r="AG4" s="153" t="s">
        <v>193</v>
      </c>
      <c r="AH4" s="15">
        <v>0</v>
      </c>
      <c r="AI4" s="153" t="s">
        <v>194</v>
      </c>
      <c r="AJ4" s="15">
        <v>1</v>
      </c>
      <c r="AK4" s="155" t="s">
        <v>197</v>
      </c>
      <c r="AL4" s="48">
        <v>1</v>
      </c>
      <c r="AM4" s="153" t="s">
        <v>44</v>
      </c>
      <c r="AN4" s="15">
        <v>1</v>
      </c>
      <c r="AO4" s="157" t="s">
        <v>161</v>
      </c>
      <c r="AP4" s="64" t="s">
        <v>178</v>
      </c>
      <c r="AQ4" s="159" t="s">
        <v>171</v>
      </c>
      <c r="AR4" s="160"/>
      <c r="AS4" s="50"/>
      <c r="AT4" s="23"/>
      <c r="AU4" s="9"/>
    </row>
    <row r="5" spans="1:78" x14ac:dyDescent="0.25">
      <c r="A5" s="36"/>
      <c r="B5" s="36"/>
      <c r="C5" s="37"/>
      <c r="D5" s="9" t="s">
        <v>25</v>
      </c>
      <c r="E5" s="36" t="s">
        <v>3</v>
      </c>
      <c r="F5" s="36" t="s">
        <v>3</v>
      </c>
      <c r="G5" s="62" t="s">
        <v>174</v>
      </c>
      <c r="H5" s="39" t="s">
        <v>162</v>
      </c>
      <c r="I5" s="63" t="s">
        <v>179</v>
      </c>
      <c r="J5" s="116"/>
      <c r="K5" s="41"/>
      <c r="L5" s="143" t="s">
        <v>154</v>
      </c>
      <c r="M5" s="17"/>
      <c r="N5" s="77" t="s">
        <v>232</v>
      </c>
      <c r="O5" s="77">
        <v>2</v>
      </c>
      <c r="P5" s="206"/>
      <c r="Q5" s="206"/>
      <c r="R5" s="43" t="s">
        <v>19</v>
      </c>
      <c r="S5" s="44">
        <v>0</v>
      </c>
      <c r="T5" s="43" t="s">
        <v>19</v>
      </c>
      <c r="U5" s="44">
        <v>0</v>
      </c>
      <c r="V5" s="43" t="s">
        <v>24</v>
      </c>
      <c r="W5" s="44">
        <v>0</v>
      </c>
      <c r="X5" s="43" t="s">
        <v>10</v>
      </c>
      <c r="Y5" s="44">
        <v>0</v>
      </c>
      <c r="Z5" s="43"/>
      <c r="AA5" s="45"/>
      <c r="AC5" s="153" t="s">
        <v>188</v>
      </c>
      <c r="AD5" s="15">
        <v>1</v>
      </c>
      <c r="AE5" s="153" t="s">
        <v>191</v>
      </c>
      <c r="AF5" s="15">
        <v>0</v>
      </c>
      <c r="AG5" s="153"/>
      <c r="AH5" s="15"/>
      <c r="AI5" s="153" t="s">
        <v>195</v>
      </c>
      <c r="AJ5" s="15">
        <v>0</v>
      </c>
      <c r="AK5" s="155" t="s">
        <v>198</v>
      </c>
      <c r="AL5" s="48">
        <v>0</v>
      </c>
      <c r="AM5" s="153" t="s">
        <v>45</v>
      </c>
      <c r="AN5" s="15">
        <v>0</v>
      </c>
      <c r="AO5" s="157" t="s">
        <v>162</v>
      </c>
      <c r="AP5" s="64" t="s">
        <v>179</v>
      </c>
      <c r="AQ5" s="159" t="s">
        <v>169</v>
      </c>
      <c r="AR5" s="160"/>
      <c r="AS5" s="50"/>
      <c r="AT5" s="23"/>
      <c r="AU5" s="9"/>
    </row>
    <row r="6" spans="1:78" x14ac:dyDescent="0.25">
      <c r="A6" s="36"/>
      <c r="B6" s="36"/>
      <c r="C6" s="37"/>
      <c r="D6" s="9" t="s">
        <v>26</v>
      </c>
      <c r="E6" s="36"/>
      <c r="F6" s="36" t="s">
        <v>6</v>
      </c>
      <c r="G6" s="62" t="s">
        <v>175</v>
      </c>
      <c r="H6" s="39" t="s">
        <v>159</v>
      </c>
      <c r="I6" s="63" t="s">
        <v>180</v>
      </c>
      <c r="J6" s="116"/>
      <c r="K6" s="41"/>
      <c r="L6" s="143" t="s">
        <v>155</v>
      </c>
      <c r="M6" s="17"/>
      <c r="N6" s="77" t="s">
        <v>233</v>
      </c>
      <c r="O6" s="77">
        <v>3</v>
      </c>
      <c r="P6" s="206"/>
      <c r="Q6" s="206"/>
      <c r="R6" s="43" t="s">
        <v>28</v>
      </c>
      <c r="S6" s="44">
        <v>2</v>
      </c>
      <c r="T6" s="43"/>
      <c r="U6" s="44"/>
      <c r="V6" s="43"/>
      <c r="W6" s="44"/>
      <c r="X6" s="43"/>
      <c r="Y6" s="44"/>
      <c r="Z6" s="43"/>
      <c r="AA6" s="45"/>
      <c r="AC6" s="153"/>
      <c r="AD6" s="15"/>
      <c r="AE6" s="153" t="s">
        <v>190</v>
      </c>
      <c r="AF6" s="15">
        <v>0</v>
      </c>
      <c r="AG6" s="153"/>
      <c r="AH6" s="15"/>
      <c r="AI6" s="153"/>
      <c r="AJ6" s="15"/>
      <c r="AK6" s="155"/>
      <c r="AL6" s="48"/>
      <c r="AM6" s="153"/>
      <c r="AN6" s="15"/>
      <c r="AO6" s="157" t="s">
        <v>159</v>
      </c>
      <c r="AP6" s="64" t="s">
        <v>180</v>
      </c>
      <c r="AQ6" s="159"/>
      <c r="AR6" s="160"/>
      <c r="AS6" s="50"/>
      <c r="AT6" s="23"/>
      <c r="AU6" s="9"/>
    </row>
    <row r="7" spans="1:78" ht="15.75" thickBot="1" x14ac:dyDescent="0.3">
      <c r="A7" s="36"/>
      <c r="B7" s="36"/>
      <c r="C7" s="37"/>
      <c r="D7" s="36"/>
      <c r="E7" s="36"/>
      <c r="F7" s="36"/>
      <c r="G7" s="62" t="s">
        <v>151</v>
      </c>
      <c r="H7" s="39"/>
      <c r="I7" s="63"/>
      <c r="J7" s="116"/>
      <c r="K7" s="41"/>
      <c r="L7" s="77"/>
      <c r="M7" s="17"/>
      <c r="N7" s="38" t="s">
        <v>234</v>
      </c>
      <c r="O7" s="77">
        <v>4</v>
      </c>
      <c r="P7" s="206"/>
      <c r="Q7" s="206"/>
      <c r="R7" s="43"/>
      <c r="S7" s="44"/>
      <c r="T7" s="43"/>
      <c r="U7" s="44"/>
      <c r="V7" s="43"/>
      <c r="W7" s="44"/>
      <c r="X7" s="43"/>
      <c r="Y7" s="44"/>
      <c r="Z7" s="43"/>
      <c r="AA7" s="45"/>
      <c r="AC7" s="153"/>
      <c r="AD7" s="15"/>
      <c r="AE7" s="153"/>
      <c r="AF7" s="15"/>
      <c r="AG7" s="153"/>
      <c r="AH7" s="15"/>
      <c r="AI7" s="153"/>
      <c r="AJ7" s="15"/>
      <c r="AK7" s="155"/>
      <c r="AL7" s="48"/>
      <c r="AM7" s="153"/>
      <c r="AN7" s="15"/>
      <c r="AO7" s="157"/>
      <c r="AP7" s="64"/>
      <c r="AQ7" s="159"/>
      <c r="AR7" s="160"/>
      <c r="AS7" s="50"/>
      <c r="AT7" s="23"/>
      <c r="AU7" s="9"/>
    </row>
    <row r="8" spans="1:78" s="32" customFormat="1" ht="24" customHeight="1" thickBot="1" x14ac:dyDescent="0.3">
      <c r="A8" s="151" t="s">
        <v>279</v>
      </c>
      <c r="B8" s="31"/>
      <c r="C8" s="120"/>
      <c r="D8" s="31"/>
      <c r="E8" s="31"/>
      <c r="F8" s="31"/>
      <c r="G8" s="24"/>
      <c r="H8" s="27"/>
      <c r="I8" s="7"/>
      <c r="J8" s="121"/>
      <c r="K8" s="122"/>
      <c r="L8" s="123"/>
      <c r="M8" s="26"/>
      <c r="N8" s="123"/>
      <c r="O8" s="123"/>
      <c r="P8" s="25"/>
      <c r="Q8" s="25"/>
      <c r="R8" s="31"/>
      <c r="S8" s="31">
        <v>0.25</v>
      </c>
      <c r="T8" s="31"/>
      <c r="U8" s="31">
        <v>1</v>
      </c>
      <c r="V8" s="31"/>
      <c r="W8" s="31">
        <v>1</v>
      </c>
      <c r="X8" s="31"/>
      <c r="Y8" s="31">
        <v>0.5</v>
      </c>
      <c r="Z8" s="31"/>
      <c r="AA8" s="26">
        <v>1</v>
      </c>
      <c r="AB8" s="27"/>
      <c r="AC8" s="31"/>
      <c r="AD8" s="27">
        <v>0</v>
      </c>
      <c r="AE8" s="31"/>
      <c r="AF8" s="27">
        <v>1</v>
      </c>
      <c r="AG8" s="31"/>
      <c r="AH8" s="27">
        <v>1</v>
      </c>
      <c r="AI8" s="31"/>
      <c r="AJ8" s="27">
        <v>1</v>
      </c>
      <c r="AK8" s="123"/>
      <c r="AL8" s="123">
        <v>1</v>
      </c>
      <c r="AM8" s="31"/>
      <c r="AN8" s="27">
        <v>2</v>
      </c>
      <c r="AO8" s="27"/>
      <c r="AP8" s="7">
        <v>1</v>
      </c>
      <c r="AQ8" s="28"/>
      <c r="AR8" s="29"/>
      <c r="AS8" s="124"/>
      <c r="AT8" s="30"/>
      <c r="AU8" s="31"/>
    </row>
    <row r="9" spans="1:78" ht="15" customHeight="1" x14ac:dyDescent="0.25">
      <c r="A9" s="9" t="s">
        <v>93</v>
      </c>
      <c r="B9" s="66" t="s">
        <v>251</v>
      </c>
      <c r="C9" s="67" t="s">
        <v>226</v>
      </c>
      <c r="D9" s="9" t="s">
        <v>1</v>
      </c>
      <c r="E9" s="9" t="s">
        <v>81</v>
      </c>
      <c r="F9" s="9" t="s">
        <v>79</v>
      </c>
      <c r="G9" s="38">
        <v>3</v>
      </c>
      <c r="H9" s="47" t="s">
        <v>94</v>
      </c>
      <c r="I9" s="68">
        <v>2</v>
      </c>
      <c r="J9" s="117">
        <f t="shared" ref="J9:J28" si="0">(G9+I9)/7*4</f>
        <v>2.8571428571428572</v>
      </c>
      <c r="K9" s="76">
        <v>6</v>
      </c>
      <c r="L9" s="77">
        <v>1</v>
      </c>
      <c r="M9" s="9"/>
      <c r="N9" s="77">
        <v>90</v>
      </c>
      <c r="O9" s="77">
        <v>4</v>
      </c>
      <c r="P9" s="149">
        <v>4</v>
      </c>
      <c r="Q9" s="117">
        <f t="shared" ref="Q9:Q28" si="1">P9+J9</f>
        <v>6.8571428571428577</v>
      </c>
      <c r="R9" s="43" t="s">
        <v>95</v>
      </c>
      <c r="S9" s="44">
        <v>1</v>
      </c>
      <c r="T9" s="43" t="s">
        <v>18</v>
      </c>
      <c r="U9" s="44">
        <v>2</v>
      </c>
      <c r="V9" s="43" t="s">
        <v>90</v>
      </c>
      <c r="W9" s="44">
        <v>1</v>
      </c>
      <c r="X9" s="43" t="s">
        <v>54</v>
      </c>
      <c r="Y9" s="44">
        <v>2</v>
      </c>
      <c r="Z9" s="43" t="s">
        <v>8</v>
      </c>
      <c r="AA9" s="70">
        <v>1</v>
      </c>
      <c r="AB9" s="46">
        <f t="shared" ref="AB9:AB28" si="2">(S9*S$8)+(U9*U$8)+(W9*W$8)+(Y9*Y$8)+(AA9*AA$8)</f>
        <v>5.25</v>
      </c>
      <c r="AC9" s="153" t="s">
        <v>97</v>
      </c>
      <c r="AD9" s="15">
        <v>2</v>
      </c>
      <c r="AE9" s="153" t="s">
        <v>41</v>
      </c>
      <c r="AF9" s="15">
        <v>2</v>
      </c>
      <c r="AG9" s="153" t="s">
        <v>86</v>
      </c>
      <c r="AH9" s="15">
        <v>0</v>
      </c>
      <c r="AI9" s="153">
        <v>50</v>
      </c>
      <c r="AJ9" s="15">
        <v>2</v>
      </c>
      <c r="AK9" s="155" t="s">
        <v>88</v>
      </c>
      <c r="AL9" s="48">
        <v>0</v>
      </c>
      <c r="AM9" s="153" t="s">
        <v>98</v>
      </c>
      <c r="AN9" s="15">
        <v>2</v>
      </c>
      <c r="AO9" s="155" t="s">
        <v>94</v>
      </c>
      <c r="AP9" s="71">
        <v>2</v>
      </c>
      <c r="AQ9" s="159" t="s">
        <v>46</v>
      </c>
      <c r="AR9" s="160" t="s">
        <v>92</v>
      </c>
      <c r="AS9" s="50">
        <f t="shared" ref="AS9:AS28" si="3">(AD9*AD$8)+(AF9*AF$8)+(AH9*AH$8)+(AJ9*AJ$8)+(AL9*AL$8)+(AN9*AN$8)+(AP9*AP$8)</f>
        <v>10</v>
      </c>
      <c r="AT9" s="23" t="s">
        <v>87</v>
      </c>
      <c r="AU9" s="9" t="s">
        <v>96</v>
      </c>
      <c r="AV9" s="11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</row>
    <row r="10" spans="1:78" s="73" customFormat="1" ht="15" customHeight="1" x14ac:dyDescent="0.25">
      <c r="A10" s="81" t="s">
        <v>216</v>
      </c>
      <c r="B10" s="66" t="s">
        <v>258</v>
      </c>
      <c r="C10" s="67" t="s">
        <v>229</v>
      </c>
      <c r="D10" s="36" t="s">
        <v>1</v>
      </c>
      <c r="E10" s="9" t="s">
        <v>81</v>
      </c>
      <c r="F10" s="9" t="s">
        <v>81</v>
      </c>
      <c r="G10" s="38">
        <v>2</v>
      </c>
      <c r="H10" s="47" t="s">
        <v>103</v>
      </c>
      <c r="I10" s="75">
        <v>0</v>
      </c>
      <c r="J10" s="117">
        <f t="shared" si="0"/>
        <v>1.1428571428571428</v>
      </c>
      <c r="K10" s="41">
        <v>23</v>
      </c>
      <c r="L10" s="77">
        <v>1</v>
      </c>
      <c r="M10" s="36" t="s">
        <v>142</v>
      </c>
      <c r="N10" s="77">
        <v>63</v>
      </c>
      <c r="O10" s="77">
        <v>3</v>
      </c>
      <c r="P10" s="149">
        <v>3</v>
      </c>
      <c r="Q10" s="117">
        <f t="shared" si="1"/>
        <v>4.1428571428571423</v>
      </c>
      <c r="R10" s="43" t="s">
        <v>104</v>
      </c>
      <c r="S10" s="44">
        <v>1</v>
      </c>
      <c r="T10" s="43" t="s">
        <v>19</v>
      </c>
      <c r="U10" s="44">
        <v>0</v>
      </c>
      <c r="V10" s="43" t="s">
        <v>105</v>
      </c>
      <c r="W10" s="44">
        <v>1</v>
      </c>
      <c r="X10" s="43" t="s">
        <v>10</v>
      </c>
      <c r="Y10" s="44">
        <v>0</v>
      </c>
      <c r="Z10" s="43" t="s">
        <v>7</v>
      </c>
      <c r="AA10" s="70">
        <v>0</v>
      </c>
      <c r="AB10" s="46">
        <f t="shared" si="2"/>
        <v>1.25</v>
      </c>
      <c r="AC10" s="153" t="s">
        <v>27</v>
      </c>
      <c r="AD10" s="15">
        <v>2</v>
      </c>
      <c r="AE10" s="153" t="s">
        <v>50</v>
      </c>
      <c r="AF10" s="15">
        <v>1</v>
      </c>
      <c r="AG10" s="153">
        <v>1</v>
      </c>
      <c r="AH10" s="15">
        <v>1</v>
      </c>
      <c r="AI10" s="153">
        <v>46000</v>
      </c>
      <c r="AJ10" s="15">
        <v>0</v>
      </c>
      <c r="AK10" s="155">
        <v>2</v>
      </c>
      <c r="AL10" s="48">
        <v>0</v>
      </c>
      <c r="AM10" s="153" t="s">
        <v>44</v>
      </c>
      <c r="AN10" s="15">
        <v>1</v>
      </c>
      <c r="AO10" s="155" t="s">
        <v>103</v>
      </c>
      <c r="AP10" s="78">
        <v>0</v>
      </c>
      <c r="AQ10" s="159" t="s">
        <v>46</v>
      </c>
      <c r="AR10" s="160"/>
      <c r="AS10" s="50">
        <f t="shared" si="3"/>
        <v>4</v>
      </c>
      <c r="AT10" s="23" t="s">
        <v>106</v>
      </c>
      <c r="AU10" s="9"/>
      <c r="AV10" s="8"/>
      <c r="AW10" s="8"/>
      <c r="AX10" s="8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</row>
    <row r="11" spans="1:78" s="73" customFormat="1" ht="15" customHeight="1" x14ac:dyDescent="0.25">
      <c r="A11" s="83" t="s">
        <v>31</v>
      </c>
      <c r="B11" s="66" t="s">
        <v>266</v>
      </c>
      <c r="C11" s="67" t="s">
        <v>267</v>
      </c>
      <c r="D11" s="16" t="s">
        <v>25</v>
      </c>
      <c r="E11" s="16" t="s">
        <v>268</v>
      </c>
      <c r="F11" s="16" t="s">
        <v>177</v>
      </c>
      <c r="G11" s="84">
        <v>3</v>
      </c>
      <c r="H11" s="85" t="s">
        <v>72</v>
      </c>
      <c r="I11" s="86">
        <v>1</v>
      </c>
      <c r="J11" s="117">
        <f t="shared" si="0"/>
        <v>2.2857142857142856</v>
      </c>
      <c r="K11" s="87">
        <v>43</v>
      </c>
      <c r="L11" s="88">
        <v>3</v>
      </c>
      <c r="M11" s="16" t="s">
        <v>183</v>
      </c>
      <c r="N11" s="146" t="s">
        <v>34</v>
      </c>
      <c r="O11" s="146">
        <v>3</v>
      </c>
      <c r="P11" s="150">
        <v>3</v>
      </c>
      <c r="Q11" s="117">
        <f t="shared" si="1"/>
        <v>5.2857142857142856</v>
      </c>
      <c r="R11" s="89" t="s">
        <v>19</v>
      </c>
      <c r="S11" s="90">
        <v>0</v>
      </c>
      <c r="T11" s="89" t="s">
        <v>18</v>
      </c>
      <c r="U11" s="90">
        <v>2</v>
      </c>
      <c r="V11" s="89" t="s">
        <v>38</v>
      </c>
      <c r="W11" s="90">
        <v>1</v>
      </c>
      <c r="X11" s="89" t="s">
        <v>73</v>
      </c>
      <c r="Y11" s="90">
        <v>1</v>
      </c>
      <c r="Z11" s="43" t="s">
        <v>8</v>
      </c>
      <c r="AA11" s="70">
        <v>1</v>
      </c>
      <c r="AB11" s="46">
        <f t="shared" si="2"/>
        <v>4.5</v>
      </c>
      <c r="AC11" s="159" t="s">
        <v>27</v>
      </c>
      <c r="AD11" s="91">
        <v>2</v>
      </c>
      <c r="AE11" s="159" t="s">
        <v>14</v>
      </c>
      <c r="AF11" s="91">
        <v>1</v>
      </c>
      <c r="AG11" s="159">
        <v>1</v>
      </c>
      <c r="AH11" s="91">
        <v>1</v>
      </c>
      <c r="AI11" s="159" t="s">
        <v>53</v>
      </c>
      <c r="AJ11" s="91">
        <v>0</v>
      </c>
      <c r="AK11" s="166" t="s">
        <v>56</v>
      </c>
      <c r="AL11" s="92" t="s">
        <v>168</v>
      </c>
      <c r="AM11" s="165" t="s">
        <v>74</v>
      </c>
      <c r="AN11" s="18" t="s">
        <v>168</v>
      </c>
      <c r="AO11" s="164" t="s">
        <v>72</v>
      </c>
      <c r="AP11" s="93">
        <v>1</v>
      </c>
      <c r="AQ11" s="159" t="s">
        <v>46</v>
      </c>
      <c r="AR11" s="160" t="s">
        <v>57</v>
      </c>
      <c r="AS11" s="50">
        <f t="shared" si="3"/>
        <v>6</v>
      </c>
      <c r="AT11" s="94" t="s">
        <v>75</v>
      </c>
      <c r="AU11" s="16"/>
      <c r="AV11" s="11"/>
      <c r="AW11" s="8"/>
      <c r="AX11" s="8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</row>
    <row r="12" spans="1:78" s="73" customFormat="1" ht="15" customHeight="1" x14ac:dyDescent="0.25">
      <c r="A12" s="81" t="s">
        <v>214</v>
      </c>
      <c r="B12" s="66" t="s">
        <v>252</v>
      </c>
      <c r="C12" s="67" t="s">
        <v>227</v>
      </c>
      <c r="D12" s="36" t="s">
        <v>1</v>
      </c>
      <c r="E12" s="36" t="s">
        <v>79</v>
      </c>
      <c r="F12" s="36" t="s">
        <v>79</v>
      </c>
      <c r="G12" s="38">
        <v>3</v>
      </c>
      <c r="H12" s="47" t="s">
        <v>107</v>
      </c>
      <c r="I12" s="68">
        <v>1</v>
      </c>
      <c r="J12" s="117">
        <f t="shared" si="0"/>
        <v>2.2857142857142856</v>
      </c>
      <c r="K12" s="41">
        <v>50</v>
      </c>
      <c r="L12" s="77">
        <v>3</v>
      </c>
      <c r="M12" s="9" t="s">
        <v>144</v>
      </c>
      <c r="N12" s="77">
        <v>91</v>
      </c>
      <c r="O12" s="77">
        <v>4</v>
      </c>
      <c r="P12" s="149">
        <v>4</v>
      </c>
      <c r="Q12" s="117">
        <f t="shared" si="1"/>
        <v>6.2857142857142856</v>
      </c>
      <c r="R12" s="43" t="s">
        <v>19</v>
      </c>
      <c r="S12" s="44">
        <v>0</v>
      </c>
      <c r="T12" s="43" t="s">
        <v>19</v>
      </c>
      <c r="U12" s="44">
        <v>0</v>
      </c>
      <c r="V12" s="43" t="s">
        <v>24</v>
      </c>
      <c r="W12" s="44">
        <v>0</v>
      </c>
      <c r="X12" s="43" t="s">
        <v>10</v>
      </c>
      <c r="Y12" s="44">
        <v>0</v>
      </c>
      <c r="Z12" s="43" t="s">
        <v>8</v>
      </c>
      <c r="AA12" s="70">
        <v>1</v>
      </c>
      <c r="AB12" s="46">
        <f t="shared" si="2"/>
        <v>1</v>
      </c>
      <c r="AC12" s="153" t="s">
        <v>27</v>
      </c>
      <c r="AD12" s="15">
        <v>2</v>
      </c>
      <c r="AE12" s="159" t="s">
        <v>14</v>
      </c>
      <c r="AF12" s="15">
        <v>1</v>
      </c>
      <c r="AG12" s="167">
        <v>1</v>
      </c>
      <c r="AH12" s="48">
        <v>1</v>
      </c>
      <c r="AI12" s="153" t="s">
        <v>109</v>
      </c>
      <c r="AJ12" s="15">
        <v>0</v>
      </c>
      <c r="AK12" s="155" t="s">
        <v>110</v>
      </c>
      <c r="AL12" s="48">
        <v>2</v>
      </c>
      <c r="AM12" s="153" t="s">
        <v>45</v>
      </c>
      <c r="AN12" s="15">
        <v>0</v>
      </c>
      <c r="AO12" s="155" t="s">
        <v>107</v>
      </c>
      <c r="AP12" s="71">
        <v>1</v>
      </c>
      <c r="AQ12" s="159" t="s">
        <v>47</v>
      </c>
      <c r="AR12" s="160" t="s">
        <v>111</v>
      </c>
      <c r="AS12" s="50">
        <f t="shared" si="3"/>
        <v>5</v>
      </c>
      <c r="AT12" s="23" t="s">
        <v>68</v>
      </c>
      <c r="AU12" s="9" t="s">
        <v>108</v>
      </c>
      <c r="AV12" s="3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</row>
    <row r="13" spans="1:78" s="73" customFormat="1" ht="15" customHeight="1" x14ac:dyDescent="0.25">
      <c r="A13" s="81" t="s">
        <v>214</v>
      </c>
      <c r="B13" s="66" t="s">
        <v>255</v>
      </c>
      <c r="C13" s="67" t="s">
        <v>296</v>
      </c>
      <c r="D13" s="36" t="s">
        <v>1</v>
      </c>
      <c r="E13" s="36" t="s">
        <v>79</v>
      </c>
      <c r="F13" s="36" t="s">
        <v>79</v>
      </c>
      <c r="G13" s="38">
        <v>3</v>
      </c>
      <c r="H13" s="47" t="s">
        <v>89</v>
      </c>
      <c r="I13" s="68">
        <v>1</v>
      </c>
      <c r="J13" s="117">
        <f t="shared" si="0"/>
        <v>2.2857142857142856</v>
      </c>
      <c r="K13" s="76">
        <v>12</v>
      </c>
      <c r="L13" s="77">
        <v>1</v>
      </c>
      <c r="M13" s="16" t="s">
        <v>184</v>
      </c>
      <c r="N13" s="77">
        <v>83</v>
      </c>
      <c r="O13" s="77">
        <v>4</v>
      </c>
      <c r="P13" s="149">
        <v>4</v>
      </c>
      <c r="Q13" s="117">
        <f t="shared" si="1"/>
        <v>6.2857142857142856</v>
      </c>
      <c r="R13" s="43" t="s">
        <v>83</v>
      </c>
      <c r="S13" s="44">
        <v>1</v>
      </c>
      <c r="T13" s="43" t="s">
        <v>18</v>
      </c>
      <c r="U13" s="44">
        <v>2</v>
      </c>
      <c r="V13" s="43" t="s">
        <v>90</v>
      </c>
      <c r="W13" s="44">
        <v>1</v>
      </c>
      <c r="X13" s="43" t="s">
        <v>54</v>
      </c>
      <c r="Y13" s="44">
        <v>2</v>
      </c>
      <c r="Z13" s="43" t="s">
        <v>8</v>
      </c>
      <c r="AA13" s="70">
        <v>1</v>
      </c>
      <c r="AB13" s="46">
        <f t="shared" si="2"/>
        <v>5.25</v>
      </c>
      <c r="AC13" s="153" t="s">
        <v>85</v>
      </c>
      <c r="AD13" s="15">
        <v>2</v>
      </c>
      <c r="AE13" s="153" t="s">
        <v>41</v>
      </c>
      <c r="AF13" s="15">
        <v>2</v>
      </c>
      <c r="AG13" s="153" t="s">
        <v>86</v>
      </c>
      <c r="AH13" s="15">
        <v>0</v>
      </c>
      <c r="AI13" s="153">
        <v>250</v>
      </c>
      <c r="AJ13" s="15">
        <v>1</v>
      </c>
      <c r="AK13" s="155" t="s">
        <v>88</v>
      </c>
      <c r="AL13" s="48">
        <v>0</v>
      </c>
      <c r="AM13" s="153" t="s">
        <v>91</v>
      </c>
      <c r="AN13" s="15">
        <v>2</v>
      </c>
      <c r="AO13" s="155" t="s">
        <v>89</v>
      </c>
      <c r="AP13" s="71">
        <v>1</v>
      </c>
      <c r="AQ13" s="159" t="s">
        <v>46</v>
      </c>
      <c r="AR13" s="160" t="s">
        <v>92</v>
      </c>
      <c r="AS13" s="50">
        <f t="shared" si="3"/>
        <v>8</v>
      </c>
      <c r="AT13" s="23" t="s">
        <v>87</v>
      </c>
      <c r="AU13" s="9" t="s">
        <v>84</v>
      </c>
      <c r="AV13" s="11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</row>
    <row r="14" spans="1:78" s="73" customFormat="1" ht="15" customHeight="1" x14ac:dyDescent="0.25">
      <c r="A14" s="36" t="s">
        <v>31</v>
      </c>
      <c r="B14" s="66" t="s">
        <v>265</v>
      </c>
      <c r="C14" s="67" t="s">
        <v>269</v>
      </c>
      <c r="D14" s="36" t="s">
        <v>1</v>
      </c>
      <c r="E14" s="9" t="s">
        <v>79</v>
      </c>
      <c r="F14" s="9" t="s">
        <v>79</v>
      </c>
      <c r="G14" s="38">
        <v>3</v>
      </c>
      <c r="H14" s="39">
        <v>492</v>
      </c>
      <c r="I14" s="40">
        <v>0</v>
      </c>
      <c r="J14" s="117">
        <f t="shared" si="0"/>
        <v>1.7142857142857142</v>
      </c>
      <c r="K14" s="41">
        <v>12</v>
      </c>
      <c r="L14" s="77">
        <v>1</v>
      </c>
      <c r="M14" s="36" t="s">
        <v>143</v>
      </c>
      <c r="N14" s="77">
        <v>84</v>
      </c>
      <c r="O14" s="77">
        <v>4</v>
      </c>
      <c r="P14" s="149">
        <v>4</v>
      </c>
      <c r="Q14" s="117">
        <f t="shared" si="1"/>
        <v>5.7142857142857144</v>
      </c>
      <c r="R14" s="43" t="s">
        <v>19</v>
      </c>
      <c r="S14" s="44">
        <v>0</v>
      </c>
      <c r="T14" s="43" t="s">
        <v>18</v>
      </c>
      <c r="U14" s="44">
        <v>2</v>
      </c>
      <c r="V14" s="43" t="s">
        <v>38</v>
      </c>
      <c r="W14" s="44">
        <v>2</v>
      </c>
      <c r="X14" s="43" t="s">
        <v>10</v>
      </c>
      <c r="Y14" s="44">
        <v>0</v>
      </c>
      <c r="Z14" s="43" t="s">
        <v>8</v>
      </c>
      <c r="AA14" s="70">
        <v>1</v>
      </c>
      <c r="AB14" s="46">
        <f t="shared" si="2"/>
        <v>5</v>
      </c>
      <c r="AC14" s="153" t="s">
        <v>27</v>
      </c>
      <c r="AD14" s="15">
        <v>2</v>
      </c>
      <c r="AE14" s="153" t="s">
        <v>14</v>
      </c>
      <c r="AF14" s="15">
        <v>1</v>
      </c>
      <c r="AG14" s="153">
        <v>1</v>
      </c>
      <c r="AH14" s="15">
        <v>1</v>
      </c>
      <c r="AI14" s="153">
        <v>15000</v>
      </c>
      <c r="AJ14" s="15">
        <v>0</v>
      </c>
      <c r="AK14" s="155">
        <v>3</v>
      </c>
      <c r="AL14" s="48">
        <v>1</v>
      </c>
      <c r="AM14" s="153" t="s">
        <v>32</v>
      </c>
      <c r="AN14" s="15">
        <v>0</v>
      </c>
      <c r="AO14" s="157">
        <v>492</v>
      </c>
      <c r="AP14" s="49">
        <v>0</v>
      </c>
      <c r="AQ14" s="159" t="s">
        <v>46</v>
      </c>
      <c r="AR14" s="160" t="s">
        <v>37</v>
      </c>
      <c r="AS14" s="50">
        <f t="shared" si="3"/>
        <v>3</v>
      </c>
      <c r="AT14" s="23" t="s">
        <v>33</v>
      </c>
      <c r="AU14" s="9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</row>
    <row r="15" spans="1:78" s="73" customFormat="1" ht="15" customHeight="1" x14ac:dyDescent="0.25">
      <c r="A15" s="36" t="s">
        <v>31</v>
      </c>
      <c r="B15" s="66" t="s">
        <v>261</v>
      </c>
      <c r="C15" s="67" t="s">
        <v>228</v>
      </c>
      <c r="D15" s="36" t="s">
        <v>1</v>
      </c>
      <c r="E15" s="9" t="s">
        <v>79</v>
      </c>
      <c r="F15" s="9" t="s">
        <v>81</v>
      </c>
      <c r="G15" s="38">
        <v>3</v>
      </c>
      <c r="H15" s="42">
        <v>688</v>
      </c>
      <c r="I15" s="68">
        <v>0</v>
      </c>
      <c r="J15" s="117">
        <f t="shared" si="0"/>
        <v>1.7142857142857142</v>
      </c>
      <c r="K15" s="41">
        <v>3</v>
      </c>
      <c r="L15" s="77">
        <v>1</v>
      </c>
      <c r="M15" s="95" t="s">
        <v>124</v>
      </c>
      <c r="N15" s="77">
        <v>64</v>
      </c>
      <c r="O15" s="77">
        <v>3</v>
      </c>
      <c r="P15" s="149">
        <v>3</v>
      </c>
      <c r="Q15" s="117">
        <f t="shared" si="1"/>
        <v>4.7142857142857144</v>
      </c>
      <c r="R15" s="43" t="s">
        <v>99</v>
      </c>
      <c r="S15" s="44">
        <v>1</v>
      </c>
      <c r="T15" s="43" t="s">
        <v>19</v>
      </c>
      <c r="U15" s="44">
        <v>0</v>
      </c>
      <c r="V15" s="43" t="s">
        <v>100</v>
      </c>
      <c r="W15" s="44">
        <v>0</v>
      </c>
      <c r="X15" s="43" t="s">
        <v>10</v>
      </c>
      <c r="Y15" s="44">
        <v>0</v>
      </c>
      <c r="Z15" s="43" t="s">
        <v>8</v>
      </c>
      <c r="AA15" s="70">
        <v>1</v>
      </c>
      <c r="AB15" s="46">
        <f t="shared" si="2"/>
        <v>1.25</v>
      </c>
      <c r="AC15" s="153" t="s">
        <v>101</v>
      </c>
      <c r="AD15" s="15">
        <v>2</v>
      </c>
      <c r="AE15" s="153" t="s">
        <v>50</v>
      </c>
      <c r="AF15" s="15">
        <v>1</v>
      </c>
      <c r="AG15" s="153">
        <v>1</v>
      </c>
      <c r="AH15" s="15">
        <v>1</v>
      </c>
      <c r="AI15" s="153">
        <v>15000</v>
      </c>
      <c r="AJ15" s="15">
        <v>0</v>
      </c>
      <c r="AK15" s="155">
        <v>4</v>
      </c>
      <c r="AL15" s="48">
        <v>1</v>
      </c>
      <c r="AM15" s="153" t="s">
        <v>45</v>
      </c>
      <c r="AN15" s="15">
        <v>0</v>
      </c>
      <c r="AO15" s="155">
        <v>688</v>
      </c>
      <c r="AP15" s="71">
        <v>0</v>
      </c>
      <c r="AQ15" s="159" t="s">
        <v>48</v>
      </c>
      <c r="AR15" s="160"/>
      <c r="AS15" s="50">
        <f t="shared" si="3"/>
        <v>3</v>
      </c>
      <c r="AT15" s="23" t="s">
        <v>102</v>
      </c>
      <c r="AU15" s="9"/>
      <c r="AV15" s="8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</row>
    <row r="16" spans="1:78" s="73" customFormat="1" ht="15" customHeight="1" x14ac:dyDescent="0.25">
      <c r="A16" s="36" t="s">
        <v>29</v>
      </c>
      <c r="B16" s="66" t="s">
        <v>271</v>
      </c>
      <c r="C16" s="67" t="s">
        <v>223</v>
      </c>
      <c r="D16" s="36" t="s">
        <v>1</v>
      </c>
      <c r="E16" s="9" t="s">
        <v>172</v>
      </c>
      <c r="F16" s="9" t="s">
        <v>172</v>
      </c>
      <c r="G16" s="38">
        <v>4</v>
      </c>
      <c r="H16" s="41">
        <v>24</v>
      </c>
      <c r="I16" s="75">
        <v>3</v>
      </c>
      <c r="J16" s="117">
        <f t="shared" si="0"/>
        <v>4</v>
      </c>
      <c r="K16" s="76">
        <v>11</v>
      </c>
      <c r="L16" s="77">
        <v>1</v>
      </c>
      <c r="M16" s="36" t="s">
        <v>139</v>
      </c>
      <c r="N16" s="77">
        <v>71</v>
      </c>
      <c r="O16" s="77">
        <v>3</v>
      </c>
      <c r="P16" s="149">
        <v>3</v>
      </c>
      <c r="Q16" s="117">
        <f t="shared" si="1"/>
        <v>7</v>
      </c>
      <c r="R16" s="43" t="s">
        <v>63</v>
      </c>
      <c r="S16" s="44">
        <v>2</v>
      </c>
      <c r="T16" s="43" t="s">
        <v>18</v>
      </c>
      <c r="U16" s="44">
        <v>2</v>
      </c>
      <c r="V16" s="43" t="s">
        <v>38</v>
      </c>
      <c r="W16" s="44">
        <v>1</v>
      </c>
      <c r="X16" s="43" t="s">
        <v>11</v>
      </c>
      <c r="Y16" s="44">
        <v>2</v>
      </c>
      <c r="Z16" s="69" t="s">
        <v>8</v>
      </c>
      <c r="AA16" s="70">
        <v>1</v>
      </c>
      <c r="AB16" s="46">
        <f t="shared" si="2"/>
        <v>5.5</v>
      </c>
      <c r="AC16" s="153" t="s">
        <v>27</v>
      </c>
      <c r="AD16" s="15">
        <v>2</v>
      </c>
      <c r="AE16" s="153" t="s">
        <v>64</v>
      </c>
      <c r="AF16" s="15">
        <v>2</v>
      </c>
      <c r="AG16" s="153">
        <v>1</v>
      </c>
      <c r="AH16" s="15">
        <v>1</v>
      </c>
      <c r="AI16" s="153">
        <v>400</v>
      </c>
      <c r="AJ16" s="15">
        <v>2</v>
      </c>
      <c r="AK16" s="155">
        <v>2</v>
      </c>
      <c r="AL16" s="48">
        <v>0</v>
      </c>
      <c r="AM16" s="153" t="s">
        <v>30</v>
      </c>
      <c r="AN16" s="15">
        <v>2</v>
      </c>
      <c r="AO16" s="163">
        <v>24</v>
      </c>
      <c r="AP16" s="78">
        <v>3</v>
      </c>
      <c r="AQ16" s="159" t="s">
        <v>46</v>
      </c>
      <c r="AR16" s="160"/>
      <c r="AS16" s="50">
        <f t="shared" si="3"/>
        <v>12</v>
      </c>
      <c r="AT16" s="23" t="s">
        <v>68</v>
      </c>
      <c r="AU16" s="9" t="s">
        <v>238</v>
      </c>
      <c r="AV16" s="8"/>
      <c r="AW16" s="10"/>
      <c r="AX16" s="10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</row>
    <row r="17" spans="1:78" s="73" customFormat="1" ht="15" customHeight="1" x14ac:dyDescent="0.25">
      <c r="A17" s="36" t="s">
        <v>29</v>
      </c>
      <c r="B17" s="66" t="s">
        <v>264</v>
      </c>
      <c r="C17" s="67" t="s">
        <v>245</v>
      </c>
      <c r="D17" s="36" t="s">
        <v>25</v>
      </c>
      <c r="E17" s="9"/>
      <c r="F17" s="36" t="s">
        <v>172</v>
      </c>
      <c r="G17" s="38">
        <v>4</v>
      </c>
      <c r="H17" s="42">
        <v>36</v>
      </c>
      <c r="I17" s="68">
        <v>3</v>
      </c>
      <c r="J17" s="117">
        <f t="shared" si="0"/>
        <v>4</v>
      </c>
      <c r="K17" s="41">
        <v>0.83</v>
      </c>
      <c r="L17" s="77">
        <v>4</v>
      </c>
      <c r="M17" s="36" t="s">
        <v>126</v>
      </c>
      <c r="N17" s="77">
        <v>100</v>
      </c>
      <c r="O17" s="77">
        <v>4</v>
      </c>
      <c r="P17" s="149">
        <v>4</v>
      </c>
      <c r="Q17" s="117">
        <f t="shared" si="1"/>
        <v>8</v>
      </c>
      <c r="R17" s="43" t="s">
        <v>63</v>
      </c>
      <c r="S17" s="44">
        <v>2</v>
      </c>
      <c r="T17" s="43" t="s">
        <v>18</v>
      </c>
      <c r="U17" s="44">
        <v>2</v>
      </c>
      <c r="V17" s="43" t="s">
        <v>38</v>
      </c>
      <c r="W17" s="44">
        <v>1</v>
      </c>
      <c r="X17" s="43" t="s">
        <v>11</v>
      </c>
      <c r="Y17" s="44">
        <v>2</v>
      </c>
      <c r="Z17" s="69" t="s">
        <v>8</v>
      </c>
      <c r="AA17" s="70">
        <v>1</v>
      </c>
      <c r="AB17" s="46">
        <f t="shared" si="2"/>
        <v>5.5</v>
      </c>
      <c r="AC17" s="153" t="s">
        <v>27</v>
      </c>
      <c r="AD17" s="15">
        <v>2</v>
      </c>
      <c r="AE17" s="153" t="s">
        <v>13</v>
      </c>
      <c r="AF17" s="15">
        <v>2</v>
      </c>
      <c r="AG17" s="153">
        <v>1</v>
      </c>
      <c r="AH17" s="15">
        <v>1</v>
      </c>
      <c r="AI17" s="153">
        <v>200</v>
      </c>
      <c r="AJ17" s="15">
        <v>2</v>
      </c>
      <c r="AK17" s="155">
        <v>2</v>
      </c>
      <c r="AL17" s="48">
        <v>0</v>
      </c>
      <c r="AM17" s="153" t="s">
        <v>30</v>
      </c>
      <c r="AN17" s="15">
        <v>2</v>
      </c>
      <c r="AO17" s="155">
        <v>36</v>
      </c>
      <c r="AP17" s="71">
        <v>3</v>
      </c>
      <c r="AQ17" s="159" t="s">
        <v>66</v>
      </c>
      <c r="AR17" s="160" t="s">
        <v>61</v>
      </c>
      <c r="AS17" s="50">
        <f t="shared" si="3"/>
        <v>12</v>
      </c>
      <c r="AT17" s="23" t="s">
        <v>68</v>
      </c>
      <c r="AU17" s="9" t="s">
        <v>62</v>
      </c>
      <c r="AV17" s="8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</row>
    <row r="18" spans="1:78" s="73" customFormat="1" ht="15" customHeight="1" x14ac:dyDescent="0.25">
      <c r="A18" s="36" t="s">
        <v>29</v>
      </c>
      <c r="B18" s="66" t="s">
        <v>246</v>
      </c>
      <c r="C18" s="67" t="s">
        <v>218</v>
      </c>
      <c r="D18" s="36" t="s">
        <v>1</v>
      </c>
      <c r="E18" s="9"/>
      <c r="F18" s="36" t="s">
        <v>172</v>
      </c>
      <c r="G18" s="38">
        <v>4</v>
      </c>
      <c r="H18" s="72" t="s">
        <v>35</v>
      </c>
      <c r="I18" s="68">
        <v>3</v>
      </c>
      <c r="J18" s="117">
        <f t="shared" si="0"/>
        <v>4</v>
      </c>
      <c r="K18" s="41">
        <v>0.83</v>
      </c>
      <c r="L18" s="77">
        <v>4</v>
      </c>
      <c r="M18" s="36" t="s">
        <v>127</v>
      </c>
      <c r="N18" s="77">
        <v>100</v>
      </c>
      <c r="O18" s="77">
        <v>4</v>
      </c>
      <c r="P18" s="149">
        <v>4</v>
      </c>
      <c r="Q18" s="117">
        <f t="shared" si="1"/>
        <v>8</v>
      </c>
      <c r="R18" s="43" t="s">
        <v>63</v>
      </c>
      <c r="S18" s="44">
        <v>2</v>
      </c>
      <c r="T18" s="43" t="s">
        <v>18</v>
      </c>
      <c r="U18" s="44">
        <v>2</v>
      </c>
      <c r="V18" s="43" t="s">
        <v>38</v>
      </c>
      <c r="W18" s="44">
        <v>1</v>
      </c>
      <c r="X18" s="43" t="s">
        <v>11</v>
      </c>
      <c r="Y18" s="44">
        <v>2</v>
      </c>
      <c r="Z18" s="69" t="s">
        <v>8</v>
      </c>
      <c r="AA18" s="70">
        <v>1</v>
      </c>
      <c r="AB18" s="46">
        <f t="shared" si="2"/>
        <v>5.5</v>
      </c>
      <c r="AC18" s="153" t="s">
        <v>27</v>
      </c>
      <c r="AD18" s="15">
        <v>2</v>
      </c>
      <c r="AE18" s="153" t="s">
        <v>13</v>
      </c>
      <c r="AF18" s="15">
        <v>2</v>
      </c>
      <c r="AG18" s="153">
        <v>1</v>
      </c>
      <c r="AH18" s="15">
        <v>1</v>
      </c>
      <c r="AI18" s="153">
        <v>200</v>
      </c>
      <c r="AJ18" s="15">
        <v>2</v>
      </c>
      <c r="AK18" s="155">
        <v>2</v>
      </c>
      <c r="AL18" s="48">
        <v>0</v>
      </c>
      <c r="AM18" s="153" t="s">
        <v>30</v>
      </c>
      <c r="AN18" s="15">
        <v>2</v>
      </c>
      <c r="AO18" s="161" t="s">
        <v>35</v>
      </c>
      <c r="AP18" s="71">
        <v>3</v>
      </c>
      <c r="AQ18" s="159" t="s">
        <v>46</v>
      </c>
      <c r="AR18" s="160" t="s">
        <v>61</v>
      </c>
      <c r="AS18" s="50">
        <f t="shared" si="3"/>
        <v>12</v>
      </c>
      <c r="AT18" s="23" t="s">
        <v>68</v>
      </c>
      <c r="AU18" s="9" t="s">
        <v>62</v>
      </c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</row>
    <row r="19" spans="1:78" s="73" customFormat="1" ht="15" customHeight="1" x14ac:dyDescent="0.25">
      <c r="A19" s="36" t="s">
        <v>29</v>
      </c>
      <c r="B19" s="66" t="s">
        <v>270</v>
      </c>
      <c r="C19" s="67" t="s">
        <v>219</v>
      </c>
      <c r="D19" s="36" t="s">
        <v>1</v>
      </c>
      <c r="E19" s="9"/>
      <c r="F19" s="36" t="s">
        <v>172</v>
      </c>
      <c r="G19" s="38">
        <v>4</v>
      </c>
      <c r="H19" s="42">
        <v>16</v>
      </c>
      <c r="I19" s="68">
        <v>3</v>
      </c>
      <c r="J19" s="117">
        <f t="shared" si="0"/>
        <v>4</v>
      </c>
      <c r="K19" s="41">
        <v>88</v>
      </c>
      <c r="L19" s="77">
        <v>4</v>
      </c>
      <c r="M19" s="36" t="s">
        <v>131</v>
      </c>
      <c r="N19" s="77">
        <v>100</v>
      </c>
      <c r="O19" s="77">
        <v>4</v>
      </c>
      <c r="P19" s="149">
        <v>4</v>
      </c>
      <c r="Q19" s="117">
        <f t="shared" si="1"/>
        <v>8</v>
      </c>
      <c r="R19" s="43" t="s">
        <v>20</v>
      </c>
      <c r="S19" s="44">
        <v>1</v>
      </c>
      <c r="T19" s="43" t="s">
        <v>20</v>
      </c>
      <c r="U19" s="44">
        <v>1</v>
      </c>
      <c r="V19" s="43" t="s">
        <v>24</v>
      </c>
      <c r="W19" s="44">
        <v>0</v>
      </c>
      <c r="X19" s="43" t="s">
        <v>9</v>
      </c>
      <c r="Y19" s="44">
        <v>0</v>
      </c>
      <c r="Z19" s="69" t="s">
        <v>8</v>
      </c>
      <c r="AA19" s="70">
        <v>1</v>
      </c>
      <c r="AB19" s="46">
        <f t="shared" si="2"/>
        <v>2.25</v>
      </c>
      <c r="AC19" s="153" t="s">
        <v>27</v>
      </c>
      <c r="AD19" s="15">
        <v>2</v>
      </c>
      <c r="AE19" s="153" t="s">
        <v>13</v>
      </c>
      <c r="AF19" s="15">
        <v>2</v>
      </c>
      <c r="AG19" s="153">
        <v>1</v>
      </c>
      <c r="AH19" s="15">
        <v>1</v>
      </c>
      <c r="AI19" s="153">
        <v>200</v>
      </c>
      <c r="AJ19" s="15">
        <v>2</v>
      </c>
      <c r="AK19" s="155">
        <v>2</v>
      </c>
      <c r="AL19" s="48">
        <v>0</v>
      </c>
      <c r="AM19" s="153" t="s">
        <v>30</v>
      </c>
      <c r="AN19" s="15">
        <v>2</v>
      </c>
      <c r="AO19" s="155">
        <v>16</v>
      </c>
      <c r="AP19" s="71">
        <v>3</v>
      </c>
      <c r="AQ19" s="159" t="s">
        <v>65</v>
      </c>
      <c r="AR19" s="160" t="s">
        <v>61</v>
      </c>
      <c r="AS19" s="50">
        <f t="shared" si="3"/>
        <v>12</v>
      </c>
      <c r="AT19" s="23" t="s">
        <v>68</v>
      </c>
      <c r="AU19" s="9" t="s">
        <v>62</v>
      </c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</row>
    <row r="20" spans="1:78" s="73" customFormat="1" ht="15" customHeight="1" x14ac:dyDescent="0.25">
      <c r="A20" s="36" t="s">
        <v>29</v>
      </c>
      <c r="B20" s="66" t="s">
        <v>247</v>
      </c>
      <c r="C20" s="67" t="s">
        <v>220</v>
      </c>
      <c r="D20" s="36" t="s">
        <v>1</v>
      </c>
      <c r="E20" s="9"/>
      <c r="F20" s="36" t="s">
        <v>172</v>
      </c>
      <c r="G20" s="38">
        <v>4</v>
      </c>
      <c r="H20" s="42">
        <v>12</v>
      </c>
      <c r="I20" s="68">
        <v>3</v>
      </c>
      <c r="J20" s="117">
        <f t="shared" si="0"/>
        <v>4</v>
      </c>
      <c r="K20" s="41">
        <v>0.82</v>
      </c>
      <c r="L20" s="77">
        <v>4</v>
      </c>
      <c r="M20" s="36" t="s">
        <v>129</v>
      </c>
      <c r="N20" s="77">
        <v>100</v>
      </c>
      <c r="O20" s="77">
        <v>4</v>
      </c>
      <c r="P20" s="149">
        <v>4</v>
      </c>
      <c r="Q20" s="117">
        <f t="shared" si="1"/>
        <v>8</v>
      </c>
      <c r="R20" s="43" t="s">
        <v>63</v>
      </c>
      <c r="S20" s="44">
        <v>2</v>
      </c>
      <c r="T20" s="43" t="s">
        <v>18</v>
      </c>
      <c r="U20" s="44">
        <v>2</v>
      </c>
      <c r="V20" s="43" t="s">
        <v>38</v>
      </c>
      <c r="W20" s="44">
        <v>1</v>
      </c>
      <c r="X20" s="43" t="s">
        <v>11</v>
      </c>
      <c r="Y20" s="44">
        <v>2</v>
      </c>
      <c r="Z20" s="69" t="s">
        <v>8</v>
      </c>
      <c r="AA20" s="70">
        <v>1</v>
      </c>
      <c r="AB20" s="46">
        <f t="shared" si="2"/>
        <v>5.5</v>
      </c>
      <c r="AC20" s="153" t="s">
        <v>27</v>
      </c>
      <c r="AD20" s="15">
        <v>2</v>
      </c>
      <c r="AE20" s="153" t="s">
        <v>13</v>
      </c>
      <c r="AF20" s="15">
        <v>2</v>
      </c>
      <c r="AG20" s="153">
        <v>1</v>
      </c>
      <c r="AH20" s="15">
        <v>1</v>
      </c>
      <c r="AI20" s="153">
        <v>200</v>
      </c>
      <c r="AJ20" s="15">
        <v>2</v>
      </c>
      <c r="AK20" s="155">
        <v>2</v>
      </c>
      <c r="AL20" s="48">
        <v>0</v>
      </c>
      <c r="AM20" s="153" t="s">
        <v>30</v>
      </c>
      <c r="AN20" s="15">
        <v>2</v>
      </c>
      <c r="AO20" s="155">
        <v>12</v>
      </c>
      <c r="AP20" s="71">
        <v>3</v>
      </c>
      <c r="AQ20" s="159" t="s">
        <v>46</v>
      </c>
      <c r="AR20" s="160" t="s">
        <v>61</v>
      </c>
      <c r="AS20" s="50">
        <f t="shared" si="3"/>
        <v>12</v>
      </c>
      <c r="AT20" s="23" t="s">
        <v>68</v>
      </c>
      <c r="AU20" s="9" t="s">
        <v>62</v>
      </c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</row>
    <row r="21" spans="1:78" ht="15" customHeight="1" x14ac:dyDescent="0.25">
      <c r="A21" s="36" t="s">
        <v>29</v>
      </c>
      <c r="B21" s="66" t="s">
        <v>248</v>
      </c>
      <c r="C21" s="67" t="s">
        <v>221</v>
      </c>
      <c r="D21" s="36" t="s">
        <v>1</v>
      </c>
      <c r="E21" s="9"/>
      <c r="F21" s="36" t="s">
        <v>172</v>
      </c>
      <c r="G21" s="38">
        <v>4</v>
      </c>
      <c r="H21" s="39">
        <v>4</v>
      </c>
      <c r="I21" s="40">
        <v>3</v>
      </c>
      <c r="J21" s="117">
        <f t="shared" si="0"/>
        <v>4</v>
      </c>
      <c r="K21" s="41">
        <v>0.53</v>
      </c>
      <c r="L21" s="77">
        <v>3</v>
      </c>
      <c r="M21" s="36" t="s">
        <v>125</v>
      </c>
      <c r="N21" s="77">
        <v>100</v>
      </c>
      <c r="O21" s="77">
        <v>4</v>
      </c>
      <c r="P21" s="149">
        <v>4</v>
      </c>
      <c r="Q21" s="117">
        <f t="shared" si="1"/>
        <v>8</v>
      </c>
      <c r="R21" s="43" t="s">
        <v>28</v>
      </c>
      <c r="S21" s="44">
        <v>2</v>
      </c>
      <c r="T21" s="43" t="s">
        <v>18</v>
      </c>
      <c r="U21" s="44">
        <v>2</v>
      </c>
      <c r="V21" s="43" t="s">
        <v>38</v>
      </c>
      <c r="W21" s="44">
        <v>1</v>
      </c>
      <c r="X21" s="43" t="s">
        <v>11</v>
      </c>
      <c r="Y21" s="44">
        <v>2</v>
      </c>
      <c r="Z21" s="69" t="s">
        <v>8</v>
      </c>
      <c r="AA21" s="70">
        <v>1</v>
      </c>
      <c r="AB21" s="46">
        <f t="shared" si="2"/>
        <v>5.5</v>
      </c>
      <c r="AC21" s="153" t="s">
        <v>27</v>
      </c>
      <c r="AD21" s="15">
        <v>2</v>
      </c>
      <c r="AE21" s="153" t="s">
        <v>13</v>
      </c>
      <c r="AF21" s="15">
        <v>2</v>
      </c>
      <c r="AG21" s="153">
        <v>1</v>
      </c>
      <c r="AH21" s="15">
        <v>1</v>
      </c>
      <c r="AI21" s="153">
        <v>200</v>
      </c>
      <c r="AJ21" s="15">
        <v>2</v>
      </c>
      <c r="AK21" s="155">
        <v>2</v>
      </c>
      <c r="AL21" s="48">
        <v>0</v>
      </c>
      <c r="AM21" s="153" t="s">
        <v>30</v>
      </c>
      <c r="AN21" s="15">
        <v>2</v>
      </c>
      <c r="AO21" s="157">
        <v>4</v>
      </c>
      <c r="AP21" s="49">
        <v>3</v>
      </c>
      <c r="AQ21" s="159" t="s">
        <v>47</v>
      </c>
      <c r="AR21" s="160" t="s">
        <v>61</v>
      </c>
      <c r="AS21" s="50">
        <f t="shared" si="3"/>
        <v>12</v>
      </c>
      <c r="AT21" s="23" t="s">
        <v>68</v>
      </c>
      <c r="AU21" s="9" t="s">
        <v>62</v>
      </c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</row>
    <row r="22" spans="1:78" s="10" customFormat="1" ht="15" customHeight="1" x14ac:dyDescent="0.25">
      <c r="A22" s="36" t="s">
        <v>29</v>
      </c>
      <c r="B22" s="66" t="s">
        <v>249</v>
      </c>
      <c r="C22" s="67" t="s">
        <v>222</v>
      </c>
      <c r="D22" s="36" t="s">
        <v>1</v>
      </c>
      <c r="E22" s="9"/>
      <c r="F22" s="36" t="s">
        <v>172</v>
      </c>
      <c r="G22" s="38">
        <v>4</v>
      </c>
      <c r="H22" s="74" t="s">
        <v>36</v>
      </c>
      <c r="I22" s="68">
        <v>3</v>
      </c>
      <c r="J22" s="117">
        <f t="shared" si="0"/>
        <v>4</v>
      </c>
      <c r="K22" s="41">
        <v>0.32</v>
      </c>
      <c r="L22" s="77">
        <v>2</v>
      </c>
      <c r="M22" s="36" t="s">
        <v>128</v>
      </c>
      <c r="N22" s="77">
        <v>100</v>
      </c>
      <c r="O22" s="77">
        <v>4</v>
      </c>
      <c r="P22" s="149">
        <v>4</v>
      </c>
      <c r="Q22" s="117">
        <f t="shared" si="1"/>
        <v>8</v>
      </c>
      <c r="R22" s="43" t="s">
        <v>63</v>
      </c>
      <c r="S22" s="44">
        <v>2</v>
      </c>
      <c r="T22" s="43" t="s">
        <v>18</v>
      </c>
      <c r="U22" s="44">
        <v>2</v>
      </c>
      <c r="V22" s="43" t="s">
        <v>38</v>
      </c>
      <c r="W22" s="44">
        <v>1</v>
      </c>
      <c r="X22" s="43" t="s">
        <v>11</v>
      </c>
      <c r="Y22" s="44">
        <v>2</v>
      </c>
      <c r="Z22" s="69" t="s">
        <v>8</v>
      </c>
      <c r="AA22" s="70">
        <v>1</v>
      </c>
      <c r="AB22" s="46">
        <f t="shared" si="2"/>
        <v>5.5</v>
      </c>
      <c r="AC22" s="153" t="s">
        <v>27</v>
      </c>
      <c r="AD22" s="15">
        <v>2</v>
      </c>
      <c r="AE22" s="153" t="s">
        <v>13</v>
      </c>
      <c r="AF22" s="15">
        <v>2</v>
      </c>
      <c r="AG22" s="153">
        <v>1</v>
      </c>
      <c r="AH22" s="15">
        <v>1</v>
      </c>
      <c r="AI22" s="153">
        <v>200</v>
      </c>
      <c r="AJ22" s="15">
        <v>2</v>
      </c>
      <c r="AK22" s="155">
        <v>2</v>
      </c>
      <c r="AL22" s="48">
        <v>0</v>
      </c>
      <c r="AM22" s="153" t="s">
        <v>30</v>
      </c>
      <c r="AN22" s="15">
        <v>2</v>
      </c>
      <c r="AO22" s="162" t="s">
        <v>36</v>
      </c>
      <c r="AP22" s="71">
        <v>3</v>
      </c>
      <c r="AQ22" s="159" t="s">
        <v>67</v>
      </c>
      <c r="AR22" s="160" t="s">
        <v>61</v>
      </c>
      <c r="AS22" s="50">
        <f t="shared" si="3"/>
        <v>12</v>
      </c>
      <c r="AT22" s="23" t="s">
        <v>68</v>
      </c>
      <c r="AU22" s="9" t="s">
        <v>62</v>
      </c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</row>
    <row r="23" spans="1:78" s="3" customFormat="1" ht="15" customHeight="1" x14ac:dyDescent="0.25">
      <c r="A23" s="36" t="s">
        <v>29</v>
      </c>
      <c r="B23" s="66" t="s">
        <v>250</v>
      </c>
      <c r="C23" s="67" t="s">
        <v>225</v>
      </c>
      <c r="D23" s="36" t="s">
        <v>1</v>
      </c>
      <c r="E23" s="9"/>
      <c r="F23" s="9" t="s">
        <v>79</v>
      </c>
      <c r="G23" s="38">
        <v>3</v>
      </c>
      <c r="H23" s="74">
        <v>92</v>
      </c>
      <c r="I23" s="79" t="s">
        <v>58</v>
      </c>
      <c r="J23" s="117">
        <f t="shared" si="0"/>
        <v>2.8571428571428572</v>
      </c>
      <c r="K23" s="76">
        <v>33</v>
      </c>
      <c r="L23" s="77">
        <v>2</v>
      </c>
      <c r="M23" s="36" t="s">
        <v>132</v>
      </c>
      <c r="N23" s="77">
        <v>89</v>
      </c>
      <c r="O23" s="77">
        <v>4</v>
      </c>
      <c r="P23" s="149">
        <v>4</v>
      </c>
      <c r="Q23" s="117">
        <f t="shared" si="1"/>
        <v>6.8571428571428577</v>
      </c>
      <c r="R23" s="43" t="s">
        <v>63</v>
      </c>
      <c r="S23" s="44">
        <v>2</v>
      </c>
      <c r="T23" s="43" t="s">
        <v>20</v>
      </c>
      <c r="U23" s="44">
        <v>1</v>
      </c>
      <c r="V23" s="43" t="s">
        <v>24</v>
      </c>
      <c r="W23" s="44">
        <v>0</v>
      </c>
      <c r="X23" s="43" t="s">
        <v>9</v>
      </c>
      <c r="Y23" s="44">
        <v>0</v>
      </c>
      <c r="Z23" s="69" t="s">
        <v>8</v>
      </c>
      <c r="AA23" s="70">
        <v>1</v>
      </c>
      <c r="AB23" s="46">
        <f t="shared" si="2"/>
        <v>2.5</v>
      </c>
      <c r="AC23" s="153" t="s">
        <v>27</v>
      </c>
      <c r="AD23" s="15">
        <v>2</v>
      </c>
      <c r="AE23" s="153" t="s">
        <v>13</v>
      </c>
      <c r="AF23" s="15">
        <v>2</v>
      </c>
      <c r="AG23" s="153">
        <v>1</v>
      </c>
      <c r="AH23" s="15">
        <v>1</v>
      </c>
      <c r="AI23" s="153">
        <v>220</v>
      </c>
      <c r="AJ23" s="15">
        <v>2</v>
      </c>
      <c r="AK23" s="155">
        <v>2</v>
      </c>
      <c r="AL23" s="48">
        <v>0</v>
      </c>
      <c r="AM23" s="153" t="s">
        <v>30</v>
      </c>
      <c r="AN23" s="15">
        <v>2</v>
      </c>
      <c r="AO23" s="162">
        <v>92</v>
      </c>
      <c r="AP23" s="80" t="s">
        <v>58</v>
      </c>
      <c r="AQ23" s="159" t="s">
        <v>46</v>
      </c>
      <c r="AR23" s="160" t="s">
        <v>61</v>
      </c>
      <c r="AS23" s="50">
        <f t="shared" si="3"/>
        <v>11</v>
      </c>
      <c r="AT23" s="23" t="s">
        <v>68</v>
      </c>
      <c r="AU23" s="9" t="s">
        <v>62</v>
      </c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</row>
    <row r="24" spans="1:78" ht="15" customHeight="1" x14ac:dyDescent="0.25">
      <c r="A24" s="81" t="s">
        <v>215</v>
      </c>
      <c r="B24" s="66" t="s">
        <v>254</v>
      </c>
      <c r="C24" s="67" t="s">
        <v>295</v>
      </c>
      <c r="D24" s="36" t="s">
        <v>1</v>
      </c>
      <c r="E24" s="9"/>
      <c r="F24" s="36" t="s">
        <v>79</v>
      </c>
      <c r="G24" s="38">
        <v>3</v>
      </c>
      <c r="H24" s="47" t="s">
        <v>210</v>
      </c>
      <c r="I24" s="75">
        <v>1</v>
      </c>
      <c r="J24" s="117">
        <f t="shared" si="0"/>
        <v>2.2857142857142856</v>
      </c>
      <c r="K24" s="41">
        <v>42</v>
      </c>
      <c r="L24" s="77">
        <v>2</v>
      </c>
      <c r="M24" s="36" t="s">
        <v>145</v>
      </c>
      <c r="N24" s="77">
        <v>91</v>
      </c>
      <c r="O24" s="77">
        <v>4</v>
      </c>
      <c r="P24" s="149">
        <v>4</v>
      </c>
      <c r="Q24" s="117">
        <f t="shared" si="1"/>
        <v>6.2857142857142856</v>
      </c>
      <c r="R24" s="43"/>
      <c r="S24" s="44">
        <v>2</v>
      </c>
      <c r="T24" s="43"/>
      <c r="U24" s="44">
        <v>2</v>
      </c>
      <c r="V24" s="43"/>
      <c r="W24" s="44">
        <v>0</v>
      </c>
      <c r="X24" s="43"/>
      <c r="Y24" s="44">
        <v>0</v>
      </c>
      <c r="Z24" s="43" t="s">
        <v>8</v>
      </c>
      <c r="AA24" s="70">
        <v>1</v>
      </c>
      <c r="AB24" s="46">
        <f t="shared" si="2"/>
        <v>3.5</v>
      </c>
      <c r="AC24" s="153"/>
      <c r="AD24" s="15">
        <v>2</v>
      </c>
      <c r="AE24" s="153"/>
      <c r="AF24" s="15">
        <v>3</v>
      </c>
      <c r="AG24" s="153">
        <v>1</v>
      </c>
      <c r="AH24" s="15">
        <v>1</v>
      </c>
      <c r="AI24" s="153" t="s">
        <v>211</v>
      </c>
      <c r="AJ24" s="15">
        <v>1</v>
      </c>
      <c r="AK24" s="155">
        <v>6</v>
      </c>
      <c r="AL24" s="15">
        <v>2</v>
      </c>
      <c r="AM24" s="153">
        <v>6</v>
      </c>
      <c r="AN24" s="15">
        <v>1</v>
      </c>
      <c r="AO24" s="155" t="s">
        <v>210</v>
      </c>
      <c r="AP24" s="78">
        <v>1</v>
      </c>
      <c r="AQ24" s="159"/>
      <c r="AR24" s="160" t="s">
        <v>209</v>
      </c>
      <c r="AS24" s="50">
        <f t="shared" si="3"/>
        <v>10</v>
      </c>
      <c r="AT24" s="23" t="s">
        <v>208</v>
      </c>
      <c r="AU24" s="9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</row>
    <row r="25" spans="1:78" ht="15" customHeight="1" x14ac:dyDescent="0.25">
      <c r="A25" s="36" t="s">
        <v>31</v>
      </c>
      <c r="B25" s="66" t="s">
        <v>297</v>
      </c>
      <c r="C25" s="67" t="s">
        <v>259</v>
      </c>
      <c r="D25" s="36" t="s">
        <v>1</v>
      </c>
      <c r="E25" s="9"/>
      <c r="F25" s="9" t="s">
        <v>6</v>
      </c>
      <c r="G25" s="38">
        <v>1</v>
      </c>
      <c r="H25" s="74" t="s">
        <v>160</v>
      </c>
      <c r="I25" s="75">
        <v>0</v>
      </c>
      <c r="J25" s="117">
        <f t="shared" si="0"/>
        <v>0.5714285714285714</v>
      </c>
      <c r="K25" s="76">
        <v>19</v>
      </c>
      <c r="L25" s="77">
        <v>1</v>
      </c>
      <c r="M25" s="36" t="s">
        <v>136</v>
      </c>
      <c r="N25" s="77">
        <v>88</v>
      </c>
      <c r="O25" s="77">
        <v>4</v>
      </c>
      <c r="P25" s="149">
        <v>4</v>
      </c>
      <c r="Q25" s="117">
        <f t="shared" si="1"/>
        <v>4.5714285714285712</v>
      </c>
      <c r="R25" s="43"/>
      <c r="S25" s="44">
        <v>1</v>
      </c>
      <c r="T25" s="43" t="s">
        <v>20</v>
      </c>
      <c r="U25" s="44">
        <v>1</v>
      </c>
      <c r="V25" s="43" t="s">
        <v>38</v>
      </c>
      <c r="W25" s="44">
        <v>1</v>
      </c>
      <c r="X25" s="43" t="s">
        <v>9</v>
      </c>
      <c r="Y25" s="44">
        <v>0</v>
      </c>
      <c r="Z25" s="69" t="s">
        <v>8</v>
      </c>
      <c r="AA25" s="70">
        <v>1</v>
      </c>
      <c r="AB25" s="46">
        <f t="shared" si="2"/>
        <v>3.25</v>
      </c>
      <c r="AC25" s="153" t="s">
        <v>27</v>
      </c>
      <c r="AD25" s="15">
        <v>2</v>
      </c>
      <c r="AE25" s="153" t="s">
        <v>13</v>
      </c>
      <c r="AF25" s="15">
        <v>2</v>
      </c>
      <c r="AG25" s="153">
        <v>1</v>
      </c>
      <c r="AH25" s="15">
        <v>1</v>
      </c>
      <c r="AI25" s="153">
        <v>240</v>
      </c>
      <c r="AJ25" s="15">
        <v>2</v>
      </c>
      <c r="AK25" s="161" t="s">
        <v>58</v>
      </c>
      <c r="AL25" s="97" t="s">
        <v>199</v>
      </c>
      <c r="AM25" s="153" t="s">
        <v>43</v>
      </c>
      <c r="AN25" s="15">
        <v>2</v>
      </c>
      <c r="AO25" s="162" t="s">
        <v>160</v>
      </c>
      <c r="AP25" s="78">
        <v>0</v>
      </c>
      <c r="AQ25" s="159" t="s">
        <v>47</v>
      </c>
      <c r="AR25" s="160"/>
      <c r="AS25" s="50">
        <f t="shared" si="3"/>
        <v>9</v>
      </c>
      <c r="AT25" s="23" t="s">
        <v>68</v>
      </c>
      <c r="AU25" s="9" t="s">
        <v>59</v>
      </c>
      <c r="AV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</row>
    <row r="26" spans="1:78" ht="15" customHeight="1" x14ac:dyDescent="0.25">
      <c r="A26" s="36" t="s">
        <v>31</v>
      </c>
      <c r="B26" s="66" t="s">
        <v>244</v>
      </c>
      <c r="C26" s="67" t="s">
        <v>113</v>
      </c>
      <c r="D26" s="36" t="s">
        <v>25</v>
      </c>
      <c r="E26" s="9"/>
      <c r="F26" s="9" t="s">
        <v>79</v>
      </c>
      <c r="G26" s="38">
        <v>3</v>
      </c>
      <c r="H26" s="41">
        <v>28</v>
      </c>
      <c r="I26" s="75">
        <v>3</v>
      </c>
      <c r="J26" s="117">
        <f t="shared" si="0"/>
        <v>3.4285714285714284</v>
      </c>
      <c r="K26" s="41" t="s">
        <v>135</v>
      </c>
      <c r="L26" s="77">
        <v>2</v>
      </c>
      <c r="M26" s="36" t="s">
        <v>134</v>
      </c>
      <c r="N26" s="77">
        <v>60</v>
      </c>
      <c r="O26" s="77">
        <v>3</v>
      </c>
      <c r="P26" s="149">
        <v>3</v>
      </c>
      <c r="Q26" s="117">
        <f t="shared" si="1"/>
        <v>6.4285714285714288</v>
      </c>
      <c r="R26" s="43" t="s">
        <v>20</v>
      </c>
      <c r="S26" s="44">
        <v>0</v>
      </c>
      <c r="T26" s="43" t="s">
        <v>20</v>
      </c>
      <c r="U26" s="44">
        <v>1</v>
      </c>
      <c r="V26" s="43" t="s">
        <v>38</v>
      </c>
      <c r="W26" s="44">
        <v>1</v>
      </c>
      <c r="X26" s="43" t="s">
        <v>9</v>
      </c>
      <c r="Y26" s="44">
        <v>0</v>
      </c>
      <c r="Z26" s="69" t="s">
        <v>8</v>
      </c>
      <c r="AA26" s="70">
        <v>1</v>
      </c>
      <c r="AB26" s="46">
        <f t="shared" si="2"/>
        <v>3</v>
      </c>
      <c r="AC26" s="153" t="s">
        <v>27</v>
      </c>
      <c r="AD26" s="15">
        <v>2</v>
      </c>
      <c r="AE26" s="153" t="s">
        <v>13</v>
      </c>
      <c r="AF26" s="15">
        <v>2</v>
      </c>
      <c r="AG26" s="153">
        <v>1</v>
      </c>
      <c r="AH26" s="15">
        <v>1</v>
      </c>
      <c r="AI26" s="153" t="s">
        <v>42</v>
      </c>
      <c r="AJ26" s="15">
        <v>2</v>
      </c>
      <c r="AK26" s="155" t="s">
        <v>55</v>
      </c>
      <c r="AL26" s="48">
        <v>1</v>
      </c>
      <c r="AM26" s="153" t="s">
        <v>34</v>
      </c>
      <c r="AN26" s="15">
        <v>1</v>
      </c>
      <c r="AO26" s="163">
        <v>28</v>
      </c>
      <c r="AP26" s="78">
        <v>3</v>
      </c>
      <c r="AQ26" s="159" t="s">
        <v>46</v>
      </c>
      <c r="AR26" s="160"/>
      <c r="AS26" s="50">
        <f t="shared" si="3"/>
        <v>11</v>
      </c>
      <c r="AT26" s="23" t="s">
        <v>68</v>
      </c>
      <c r="AU26" s="9" t="s">
        <v>59</v>
      </c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</row>
    <row r="27" spans="1:78" ht="15" customHeight="1" x14ac:dyDescent="0.25">
      <c r="A27" s="36" t="s">
        <v>29</v>
      </c>
      <c r="B27" s="66" t="s">
        <v>262</v>
      </c>
      <c r="C27" s="67" t="s">
        <v>263</v>
      </c>
      <c r="D27" s="36" t="s">
        <v>25</v>
      </c>
      <c r="E27" s="9"/>
      <c r="F27" s="9" t="s">
        <v>176</v>
      </c>
      <c r="G27" s="38">
        <v>2</v>
      </c>
      <c r="H27" s="74" t="s">
        <v>34</v>
      </c>
      <c r="I27" s="75">
        <v>1</v>
      </c>
      <c r="J27" s="117">
        <f t="shared" si="0"/>
        <v>1.7142857142857142</v>
      </c>
      <c r="K27" s="76">
        <v>100</v>
      </c>
      <c r="L27" s="77">
        <v>4</v>
      </c>
      <c r="M27" s="96" t="s">
        <v>137</v>
      </c>
      <c r="N27" s="77" t="s">
        <v>34</v>
      </c>
      <c r="O27" s="77">
        <v>2</v>
      </c>
      <c r="P27" s="149">
        <v>4</v>
      </c>
      <c r="Q27" s="117">
        <f t="shared" si="1"/>
        <v>5.7142857142857144</v>
      </c>
      <c r="R27" s="43" t="s">
        <v>63</v>
      </c>
      <c r="S27" s="44">
        <v>2</v>
      </c>
      <c r="T27" s="43" t="s">
        <v>18</v>
      </c>
      <c r="U27" s="44">
        <v>2</v>
      </c>
      <c r="V27" s="43" t="s">
        <v>38</v>
      </c>
      <c r="W27" s="44">
        <v>1</v>
      </c>
      <c r="X27" s="43" t="s">
        <v>11</v>
      </c>
      <c r="Y27" s="44">
        <v>0</v>
      </c>
      <c r="Z27" s="69" t="s">
        <v>8</v>
      </c>
      <c r="AA27" s="70">
        <v>1</v>
      </c>
      <c r="AB27" s="46">
        <f t="shared" si="2"/>
        <v>4.5</v>
      </c>
      <c r="AC27" s="153" t="s">
        <v>27</v>
      </c>
      <c r="AD27" s="15">
        <v>2</v>
      </c>
      <c r="AE27" s="153" t="s">
        <v>13</v>
      </c>
      <c r="AF27" s="15">
        <v>2</v>
      </c>
      <c r="AG27" s="153">
        <v>1</v>
      </c>
      <c r="AH27" s="15">
        <v>1</v>
      </c>
      <c r="AI27" s="153">
        <v>200</v>
      </c>
      <c r="AJ27" s="15">
        <v>2</v>
      </c>
      <c r="AK27" s="155">
        <v>2</v>
      </c>
      <c r="AL27" s="48">
        <v>0</v>
      </c>
      <c r="AM27" s="153" t="s">
        <v>30</v>
      </c>
      <c r="AN27" s="15">
        <v>2</v>
      </c>
      <c r="AO27" s="162" t="s">
        <v>34</v>
      </c>
      <c r="AP27" s="78">
        <v>1</v>
      </c>
      <c r="AQ27" s="159" t="s">
        <v>67</v>
      </c>
      <c r="AR27" s="160"/>
      <c r="AS27" s="50">
        <f t="shared" si="3"/>
        <v>10</v>
      </c>
      <c r="AT27" s="23" t="s">
        <v>68</v>
      </c>
      <c r="AU27" s="9" t="s">
        <v>239</v>
      </c>
      <c r="AV27" s="8"/>
      <c r="AW27" s="8"/>
      <c r="AX27" s="8"/>
    </row>
    <row r="28" spans="1:78" s="73" customFormat="1" ht="15" customHeight="1" thickBot="1" x14ac:dyDescent="0.3">
      <c r="A28" s="36" t="s">
        <v>31</v>
      </c>
      <c r="B28" s="1" t="s">
        <v>257</v>
      </c>
      <c r="C28" s="66" t="s">
        <v>256</v>
      </c>
      <c r="D28" s="36" t="s">
        <v>25</v>
      </c>
      <c r="E28" s="9"/>
      <c r="F28" s="9" t="s">
        <v>176</v>
      </c>
      <c r="G28" s="38">
        <v>2</v>
      </c>
      <c r="H28" s="74" t="s">
        <v>34</v>
      </c>
      <c r="I28" s="75">
        <v>1</v>
      </c>
      <c r="J28" s="117">
        <f t="shared" si="0"/>
        <v>1.7142857142857142</v>
      </c>
      <c r="K28" s="41" t="s">
        <v>181</v>
      </c>
      <c r="L28" s="77">
        <v>3</v>
      </c>
      <c r="M28" s="36" t="s">
        <v>133</v>
      </c>
      <c r="N28" s="77" t="s">
        <v>34</v>
      </c>
      <c r="O28" s="77">
        <v>2</v>
      </c>
      <c r="P28" s="149">
        <v>3</v>
      </c>
      <c r="Q28" s="117">
        <f t="shared" si="1"/>
        <v>4.7142857142857144</v>
      </c>
      <c r="R28" s="43" t="s">
        <v>20</v>
      </c>
      <c r="S28" s="44">
        <v>0</v>
      </c>
      <c r="T28" s="43" t="s">
        <v>20</v>
      </c>
      <c r="U28" s="44">
        <v>1</v>
      </c>
      <c r="V28" s="43" t="s">
        <v>38</v>
      </c>
      <c r="W28" s="44">
        <v>1</v>
      </c>
      <c r="X28" s="43" t="s">
        <v>9</v>
      </c>
      <c r="Y28" s="44">
        <v>0</v>
      </c>
      <c r="Z28" s="69" t="s">
        <v>8</v>
      </c>
      <c r="AA28" s="70">
        <v>1</v>
      </c>
      <c r="AB28" s="46">
        <f t="shared" si="2"/>
        <v>3</v>
      </c>
      <c r="AC28" s="153" t="s">
        <v>27</v>
      </c>
      <c r="AD28" s="15">
        <v>2</v>
      </c>
      <c r="AE28" s="153" t="s">
        <v>13</v>
      </c>
      <c r="AF28" s="15">
        <v>2</v>
      </c>
      <c r="AG28" s="153">
        <v>1</v>
      </c>
      <c r="AH28" s="15">
        <v>1</v>
      </c>
      <c r="AI28" s="153" t="s">
        <v>42</v>
      </c>
      <c r="AJ28" s="15">
        <v>2</v>
      </c>
      <c r="AK28" s="155" t="s">
        <v>55</v>
      </c>
      <c r="AL28" s="48">
        <v>1</v>
      </c>
      <c r="AM28" s="153" t="s">
        <v>44</v>
      </c>
      <c r="AN28" s="15">
        <v>1</v>
      </c>
      <c r="AO28" s="162" t="s">
        <v>34</v>
      </c>
      <c r="AP28" s="78">
        <v>1</v>
      </c>
      <c r="AQ28" s="159" t="s">
        <v>46</v>
      </c>
      <c r="AR28" s="160"/>
      <c r="AS28" s="50">
        <f t="shared" si="3"/>
        <v>9</v>
      </c>
      <c r="AT28" s="23" t="s">
        <v>68</v>
      </c>
      <c r="AU28" s="9" t="s">
        <v>59</v>
      </c>
      <c r="AV28" s="8"/>
      <c r="AW28" s="8"/>
      <c r="AX28" s="8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</row>
    <row r="29" spans="1:78" s="4" customFormat="1" ht="27.6" customHeight="1" thickBot="1" x14ac:dyDescent="0.3">
      <c r="A29" s="129" t="s">
        <v>280</v>
      </c>
      <c r="C29" s="125"/>
      <c r="G29" s="7"/>
      <c r="H29" s="126"/>
      <c r="I29" s="126"/>
      <c r="J29" s="12"/>
      <c r="K29" s="127"/>
      <c r="L29" s="126"/>
      <c r="N29" s="126"/>
      <c r="O29" s="126"/>
      <c r="P29" s="12"/>
      <c r="Q29" s="12"/>
      <c r="AA29" s="26"/>
      <c r="AB29" s="7"/>
      <c r="AD29" s="7"/>
      <c r="AF29" s="7"/>
      <c r="AH29" s="7"/>
      <c r="AJ29" s="7"/>
      <c r="AK29" s="126"/>
      <c r="AL29" s="126"/>
      <c r="AN29" s="7"/>
      <c r="AO29" s="126"/>
      <c r="AP29" s="126"/>
      <c r="AQ29" s="33"/>
      <c r="AR29" s="34"/>
      <c r="AS29" s="128"/>
      <c r="AT29" s="30"/>
    </row>
    <row r="30" spans="1:78" s="199" customFormat="1" ht="15" customHeight="1" x14ac:dyDescent="0.25">
      <c r="A30" s="183" t="s">
        <v>29</v>
      </c>
      <c r="B30" s="184" t="s">
        <v>253</v>
      </c>
      <c r="C30" s="185" t="s">
        <v>224</v>
      </c>
      <c r="D30" s="183" t="s">
        <v>1</v>
      </c>
      <c r="E30" s="183" t="s">
        <v>79</v>
      </c>
      <c r="F30" s="183" t="s">
        <v>79</v>
      </c>
      <c r="G30" s="186">
        <v>3</v>
      </c>
      <c r="H30" s="187">
        <v>15</v>
      </c>
      <c r="I30" s="188">
        <v>3</v>
      </c>
      <c r="J30" s="189">
        <f>(G30+I30)/7*4</f>
        <v>3.4285714285714284</v>
      </c>
      <c r="K30" s="190">
        <v>3</v>
      </c>
      <c r="L30" s="187">
        <v>0</v>
      </c>
      <c r="M30" s="183" t="s">
        <v>298</v>
      </c>
      <c r="N30" s="187">
        <v>8</v>
      </c>
      <c r="O30" s="187">
        <v>0</v>
      </c>
      <c r="P30" s="191">
        <v>0</v>
      </c>
      <c r="Q30" s="189">
        <f>P30+J30</f>
        <v>3.4285714285714284</v>
      </c>
      <c r="R30" s="183" t="s">
        <v>19</v>
      </c>
      <c r="S30" s="183">
        <v>0</v>
      </c>
      <c r="T30" s="183" t="s">
        <v>19</v>
      </c>
      <c r="U30" s="183">
        <v>0</v>
      </c>
      <c r="V30" s="183" t="s">
        <v>38</v>
      </c>
      <c r="W30" s="183">
        <v>1</v>
      </c>
      <c r="X30" s="183" t="s">
        <v>10</v>
      </c>
      <c r="Y30" s="183">
        <v>0</v>
      </c>
      <c r="Z30" s="183" t="s">
        <v>8</v>
      </c>
      <c r="AA30" s="192">
        <v>1</v>
      </c>
      <c r="AB30" s="193">
        <f>(S30*S$8)+(U30*U$8)+(W30*W$8)+(Y30*Y$8)+(AA30*AA$8)</f>
        <v>2</v>
      </c>
      <c r="AC30" s="183" t="s">
        <v>27</v>
      </c>
      <c r="AD30" s="186">
        <v>2</v>
      </c>
      <c r="AE30" s="183" t="s">
        <v>14</v>
      </c>
      <c r="AF30" s="186">
        <v>1</v>
      </c>
      <c r="AG30" s="183">
        <v>1</v>
      </c>
      <c r="AH30" s="186">
        <v>1</v>
      </c>
      <c r="AI30" s="183">
        <v>200</v>
      </c>
      <c r="AJ30" s="186">
        <v>2</v>
      </c>
      <c r="AK30" s="187">
        <v>2</v>
      </c>
      <c r="AL30" s="187">
        <v>0</v>
      </c>
      <c r="AM30" s="183">
        <v>3</v>
      </c>
      <c r="AN30" s="186">
        <v>2</v>
      </c>
      <c r="AO30" s="187">
        <v>15</v>
      </c>
      <c r="AP30" s="188">
        <v>3</v>
      </c>
      <c r="AQ30" s="194" t="s">
        <v>46</v>
      </c>
      <c r="AR30" s="195" t="s">
        <v>61</v>
      </c>
      <c r="AS30" s="196">
        <f>(AD30*AD$8)+(AF30*AF$8)+(AH30*AH$8)+(AJ30*AJ$8)+(AL30*AL$8)+(AN30*AN$8)+(AP30*AP$8)</f>
        <v>11</v>
      </c>
      <c r="AT30" s="197" t="s">
        <v>39</v>
      </c>
      <c r="AU30" s="194" t="s">
        <v>61</v>
      </c>
      <c r="AV30" s="198"/>
      <c r="AW30" s="198"/>
      <c r="AX30" s="198"/>
    </row>
    <row r="31" spans="1:78" s="8" customFormat="1" ht="13.9" customHeight="1" x14ac:dyDescent="0.25">
      <c r="A31" s="9" t="s">
        <v>29</v>
      </c>
      <c r="B31" s="9"/>
      <c r="C31" s="82" t="s">
        <v>116</v>
      </c>
      <c r="D31" s="9" t="s">
        <v>1</v>
      </c>
      <c r="E31" s="9"/>
      <c r="F31" s="9" t="s">
        <v>172</v>
      </c>
      <c r="G31" s="38">
        <v>4</v>
      </c>
      <c r="H31" s="47">
        <v>8</v>
      </c>
      <c r="I31" s="68">
        <v>3</v>
      </c>
      <c r="J31" s="116"/>
      <c r="K31" s="76">
        <v>5</v>
      </c>
      <c r="L31" s="77"/>
      <c r="M31" s="9" t="s">
        <v>130</v>
      </c>
      <c r="N31" s="77"/>
      <c r="O31" s="77"/>
      <c r="P31" s="149"/>
      <c r="Q31" s="149"/>
      <c r="R31" s="9"/>
      <c r="S31" s="9"/>
      <c r="T31" s="9"/>
      <c r="U31" s="9"/>
      <c r="V31" s="9"/>
      <c r="W31" s="9"/>
      <c r="X31" s="9"/>
      <c r="Y31" s="9"/>
      <c r="Z31" s="131"/>
      <c r="AA31" s="132"/>
      <c r="AB31" s="133"/>
      <c r="AC31" s="9"/>
      <c r="AD31" s="130"/>
      <c r="AE31" s="9"/>
      <c r="AF31" s="130"/>
      <c r="AG31" s="9"/>
      <c r="AH31" s="130"/>
      <c r="AI31" s="9"/>
      <c r="AJ31" s="130"/>
      <c r="AK31" s="47"/>
      <c r="AL31" s="47"/>
      <c r="AM31" s="9"/>
      <c r="AN31" s="130"/>
      <c r="AO31" s="47"/>
      <c r="AP31" s="68"/>
      <c r="AQ31" s="16"/>
      <c r="AR31" s="19"/>
      <c r="AS31" s="134"/>
      <c r="AT31" s="23"/>
      <c r="AU31" s="9"/>
    </row>
    <row r="32" spans="1:78" s="8" customFormat="1" ht="13.9" customHeight="1" x14ac:dyDescent="0.25">
      <c r="A32" s="9" t="s">
        <v>29</v>
      </c>
      <c r="B32" s="135"/>
      <c r="C32" s="82" t="s">
        <v>114</v>
      </c>
      <c r="D32" s="9" t="s">
        <v>1</v>
      </c>
      <c r="E32" s="9"/>
      <c r="F32" s="9" t="s">
        <v>172</v>
      </c>
      <c r="G32" s="38">
        <v>4</v>
      </c>
      <c r="H32" s="76">
        <v>4</v>
      </c>
      <c r="I32" s="75">
        <v>3</v>
      </c>
      <c r="J32" s="116"/>
      <c r="K32" s="76">
        <v>3.7000000000000002E-3</v>
      </c>
      <c r="L32" s="77"/>
      <c r="M32" s="9" t="s">
        <v>138</v>
      </c>
      <c r="N32" s="77"/>
      <c r="O32" s="77"/>
      <c r="P32" s="149"/>
      <c r="Q32" s="149"/>
      <c r="R32" s="9"/>
      <c r="S32" s="9"/>
      <c r="T32" s="9"/>
      <c r="U32" s="9"/>
      <c r="V32" s="9"/>
      <c r="W32" s="9"/>
      <c r="X32" s="9"/>
      <c r="Y32" s="9"/>
      <c r="Z32" s="131"/>
      <c r="AA32" s="132"/>
      <c r="AB32" s="133"/>
      <c r="AC32" s="9"/>
      <c r="AD32" s="130"/>
      <c r="AE32" s="9"/>
      <c r="AF32" s="130"/>
      <c r="AG32" s="9"/>
      <c r="AH32" s="130"/>
      <c r="AI32" s="9"/>
      <c r="AJ32" s="130"/>
      <c r="AK32" s="47"/>
      <c r="AL32" s="47"/>
      <c r="AM32" s="9"/>
      <c r="AN32" s="130"/>
      <c r="AO32" s="76"/>
      <c r="AP32" s="75"/>
      <c r="AQ32" s="16"/>
      <c r="AR32" s="19"/>
      <c r="AS32" s="134"/>
      <c r="AT32" s="23"/>
      <c r="AU32" s="9"/>
    </row>
    <row r="33" spans="1:48" s="8" customFormat="1" ht="13.9" customHeight="1" x14ac:dyDescent="0.25">
      <c r="A33" s="9" t="s">
        <v>29</v>
      </c>
      <c r="B33" s="135"/>
      <c r="C33" s="82" t="s">
        <v>273</v>
      </c>
      <c r="D33" s="9" t="s">
        <v>25</v>
      </c>
      <c r="E33" s="9"/>
      <c r="F33" s="9" t="s">
        <v>172</v>
      </c>
      <c r="G33" s="38">
        <v>4</v>
      </c>
      <c r="H33" s="76">
        <v>4</v>
      </c>
      <c r="I33" s="75">
        <v>3</v>
      </c>
      <c r="J33" s="116"/>
      <c r="K33" s="76">
        <v>0</v>
      </c>
      <c r="L33" s="77"/>
      <c r="M33" s="9" t="s">
        <v>140</v>
      </c>
      <c r="N33" s="77"/>
      <c r="O33" s="77"/>
      <c r="P33" s="149"/>
      <c r="Q33" s="149"/>
      <c r="R33" s="9"/>
      <c r="S33" s="9"/>
      <c r="T33" s="9"/>
      <c r="U33" s="9"/>
      <c r="V33" s="9"/>
      <c r="W33" s="9"/>
      <c r="X33" s="9"/>
      <c r="Y33" s="9"/>
      <c r="Z33" s="131"/>
      <c r="AA33" s="132"/>
      <c r="AB33" s="133"/>
      <c r="AC33" s="9"/>
      <c r="AD33" s="130"/>
      <c r="AE33" s="9"/>
      <c r="AF33" s="130"/>
      <c r="AG33" s="9"/>
      <c r="AH33" s="130"/>
      <c r="AI33" s="9"/>
      <c r="AJ33" s="130"/>
      <c r="AK33" s="47"/>
      <c r="AL33" s="47"/>
      <c r="AM33" s="9"/>
      <c r="AN33" s="130"/>
      <c r="AO33" s="76"/>
      <c r="AP33" s="75"/>
      <c r="AQ33" s="16"/>
      <c r="AR33" s="19"/>
      <c r="AS33" s="134"/>
      <c r="AT33" s="23"/>
      <c r="AU33" s="9"/>
    </row>
    <row r="34" spans="1:48" s="8" customFormat="1" ht="13.9" customHeight="1" x14ac:dyDescent="0.25">
      <c r="A34" s="9" t="s">
        <v>29</v>
      </c>
      <c r="B34" s="135"/>
      <c r="C34" s="82" t="s">
        <v>115</v>
      </c>
      <c r="D34" s="9" t="s">
        <v>25</v>
      </c>
      <c r="E34" s="9"/>
      <c r="F34" s="9" t="s">
        <v>172</v>
      </c>
      <c r="G34" s="38">
        <v>4</v>
      </c>
      <c r="H34" s="47">
        <v>44</v>
      </c>
      <c r="I34" s="68">
        <v>2</v>
      </c>
      <c r="J34" s="116"/>
      <c r="K34" s="76">
        <v>3.5000000000000003E-2</v>
      </c>
      <c r="L34" s="77"/>
      <c r="M34" s="9" t="s">
        <v>141</v>
      </c>
      <c r="N34" s="77"/>
      <c r="O34" s="77"/>
      <c r="P34" s="149"/>
      <c r="Q34" s="149"/>
      <c r="R34" s="9"/>
      <c r="S34" s="9"/>
      <c r="T34" s="9"/>
      <c r="U34" s="9"/>
      <c r="V34" s="9"/>
      <c r="W34" s="9"/>
      <c r="X34" s="9"/>
      <c r="Y34" s="9"/>
      <c r="Z34" s="131"/>
      <c r="AA34" s="132"/>
      <c r="AB34" s="133"/>
      <c r="AC34" s="9"/>
      <c r="AD34" s="130"/>
      <c r="AE34" s="9"/>
      <c r="AF34" s="130"/>
      <c r="AG34" s="9"/>
      <c r="AH34" s="130"/>
      <c r="AI34" s="9"/>
      <c r="AJ34" s="130"/>
      <c r="AK34" s="47"/>
      <c r="AL34" s="47"/>
      <c r="AM34" s="9"/>
      <c r="AN34" s="130"/>
      <c r="AO34" s="47"/>
      <c r="AP34" s="68"/>
      <c r="AQ34" s="16"/>
      <c r="AR34" s="19"/>
      <c r="AS34" s="134"/>
      <c r="AT34" s="23"/>
      <c r="AU34" s="9"/>
    </row>
    <row r="35" spans="1:48" s="8" customFormat="1" ht="13.9" customHeight="1" x14ac:dyDescent="0.25">
      <c r="A35" s="9" t="s">
        <v>29</v>
      </c>
      <c r="B35" s="135"/>
      <c r="C35" s="82" t="s">
        <v>114</v>
      </c>
      <c r="D35" s="9" t="s">
        <v>1</v>
      </c>
      <c r="E35" s="9"/>
      <c r="F35" s="9" t="s">
        <v>172</v>
      </c>
      <c r="G35" s="38">
        <v>4</v>
      </c>
      <c r="H35" s="76">
        <v>4</v>
      </c>
      <c r="I35" s="75">
        <v>3</v>
      </c>
      <c r="J35" s="116"/>
      <c r="K35" s="76">
        <v>3.7000000000000002E-3</v>
      </c>
      <c r="L35" s="77"/>
      <c r="M35" s="9" t="s">
        <v>281</v>
      </c>
      <c r="N35" s="77"/>
      <c r="O35" s="77"/>
      <c r="P35" s="149"/>
      <c r="Q35" s="149"/>
      <c r="R35" s="9"/>
      <c r="S35" s="9"/>
      <c r="T35" s="9"/>
      <c r="U35" s="9"/>
      <c r="V35" s="9"/>
      <c r="W35" s="9"/>
      <c r="X35" s="9"/>
      <c r="Y35" s="9"/>
      <c r="Z35" s="131"/>
      <c r="AA35" s="132"/>
      <c r="AB35" s="133"/>
      <c r="AC35" s="9"/>
      <c r="AD35" s="130"/>
      <c r="AE35" s="9"/>
      <c r="AF35" s="130"/>
      <c r="AG35" s="9"/>
      <c r="AH35" s="130"/>
      <c r="AI35" s="9"/>
      <c r="AJ35" s="130"/>
      <c r="AK35" s="47"/>
      <c r="AL35" s="47"/>
      <c r="AM35" s="9"/>
      <c r="AN35" s="130"/>
      <c r="AO35" s="76"/>
      <c r="AP35" s="75"/>
      <c r="AQ35" s="16"/>
      <c r="AR35" s="19"/>
      <c r="AS35" s="134"/>
      <c r="AT35" s="23"/>
      <c r="AU35" s="9"/>
    </row>
    <row r="36" spans="1:48" s="3" customFormat="1" ht="13.9" customHeight="1" x14ac:dyDescent="0.25">
      <c r="A36" s="81" t="s">
        <v>277</v>
      </c>
      <c r="B36" s="9"/>
      <c r="C36" s="82" t="s">
        <v>112</v>
      </c>
      <c r="D36" s="9" t="s">
        <v>71</v>
      </c>
      <c r="E36" s="9"/>
      <c r="F36" s="9" t="s">
        <v>70</v>
      </c>
      <c r="G36" s="38" t="s">
        <v>156</v>
      </c>
      <c r="H36" s="47" t="s">
        <v>34</v>
      </c>
      <c r="I36" s="68"/>
      <c r="J36" s="116"/>
      <c r="K36" s="76">
        <v>5.3</v>
      </c>
      <c r="L36" s="77"/>
      <c r="M36" s="9" t="s">
        <v>147</v>
      </c>
      <c r="N36" s="77"/>
      <c r="O36" s="77"/>
      <c r="P36" s="149"/>
      <c r="Q36" s="149"/>
      <c r="R36" s="9"/>
      <c r="S36" s="9"/>
      <c r="T36" s="9"/>
      <c r="U36" s="9"/>
      <c r="V36" s="9"/>
      <c r="W36" s="9"/>
      <c r="X36" s="9"/>
      <c r="Y36" s="9"/>
      <c r="Z36" s="9"/>
      <c r="AA36" s="136"/>
      <c r="AB36" s="133"/>
      <c r="AC36" s="9"/>
      <c r="AD36" s="130"/>
      <c r="AE36" s="9"/>
      <c r="AF36" s="130"/>
      <c r="AG36" s="9"/>
      <c r="AH36" s="130"/>
      <c r="AI36" s="9"/>
      <c r="AJ36" s="130"/>
      <c r="AK36" s="47"/>
      <c r="AL36" s="47"/>
      <c r="AM36" s="9"/>
      <c r="AN36" s="130"/>
      <c r="AO36" s="47"/>
      <c r="AP36" s="68"/>
      <c r="AQ36" s="16"/>
      <c r="AR36" s="19"/>
      <c r="AS36" s="134"/>
      <c r="AT36" s="23"/>
      <c r="AU36" s="9"/>
      <c r="AV36" s="11"/>
    </row>
    <row r="37" spans="1:48" s="3" customFormat="1" ht="13.9" customHeight="1" x14ac:dyDescent="0.25">
      <c r="A37" s="9" t="s">
        <v>278</v>
      </c>
      <c r="B37" s="9"/>
      <c r="C37" s="82" t="s">
        <v>119</v>
      </c>
      <c r="D37" s="9" t="s">
        <v>71</v>
      </c>
      <c r="E37" s="9"/>
      <c r="F37" s="9" t="s">
        <v>70</v>
      </c>
      <c r="G37" s="38" t="s">
        <v>156</v>
      </c>
      <c r="H37" s="47" t="s">
        <v>34</v>
      </c>
      <c r="I37" s="68"/>
      <c r="J37" s="116"/>
      <c r="K37" s="76">
        <v>3.04</v>
      </c>
      <c r="L37" s="77"/>
      <c r="M37" s="9" t="s">
        <v>148</v>
      </c>
      <c r="N37" s="77"/>
      <c r="O37" s="77"/>
      <c r="P37" s="149"/>
      <c r="Q37" s="149"/>
      <c r="R37" s="9"/>
      <c r="S37" s="9"/>
      <c r="T37" s="9"/>
      <c r="U37" s="9"/>
      <c r="V37" s="9"/>
      <c r="W37" s="9"/>
      <c r="X37" s="9"/>
      <c r="Y37" s="9"/>
      <c r="Z37" s="9"/>
      <c r="AA37" s="136"/>
      <c r="AB37" s="133"/>
      <c r="AC37" s="9"/>
      <c r="AD37" s="130"/>
      <c r="AE37" s="9"/>
      <c r="AF37" s="130"/>
      <c r="AG37" s="9"/>
      <c r="AH37" s="130"/>
      <c r="AI37" s="9"/>
      <c r="AJ37" s="130"/>
      <c r="AK37" s="47"/>
      <c r="AL37" s="47"/>
      <c r="AM37" s="9"/>
      <c r="AN37" s="130"/>
      <c r="AO37" s="47"/>
      <c r="AP37" s="68"/>
      <c r="AQ37" s="16"/>
      <c r="AR37" s="19"/>
      <c r="AS37" s="134"/>
      <c r="AT37" s="23"/>
      <c r="AU37" s="9"/>
      <c r="AV37" s="11"/>
    </row>
    <row r="38" spans="1:48" s="3" customFormat="1" ht="13.9" customHeight="1" x14ac:dyDescent="0.25">
      <c r="A38" s="9" t="s">
        <v>82</v>
      </c>
      <c r="B38" s="9"/>
      <c r="C38" s="82" t="s">
        <v>123</v>
      </c>
      <c r="D38" s="9" t="s">
        <v>76</v>
      </c>
      <c r="E38" s="9"/>
      <c r="F38" s="9" t="s">
        <v>77</v>
      </c>
      <c r="G38" s="38" t="s">
        <v>156</v>
      </c>
      <c r="H38" s="47" t="s">
        <v>55</v>
      </c>
      <c r="I38" s="68">
        <v>1</v>
      </c>
      <c r="J38" s="116"/>
      <c r="K38" s="76">
        <v>7.0000000000000007E-2</v>
      </c>
      <c r="L38" s="77"/>
      <c r="M38" s="9" t="s">
        <v>149</v>
      </c>
      <c r="N38" s="77"/>
      <c r="O38" s="77"/>
      <c r="P38" s="149"/>
      <c r="Q38" s="149"/>
      <c r="R38" s="9"/>
      <c r="S38" s="9"/>
      <c r="T38" s="9"/>
      <c r="U38" s="9"/>
      <c r="V38" s="9"/>
      <c r="W38" s="9"/>
      <c r="X38" s="9"/>
      <c r="Y38" s="9"/>
      <c r="Z38" s="9"/>
      <c r="AA38" s="136"/>
      <c r="AB38" s="133"/>
      <c r="AC38" s="9"/>
      <c r="AD38" s="130"/>
      <c r="AE38" s="9"/>
      <c r="AF38" s="130"/>
      <c r="AG38" s="9"/>
      <c r="AH38" s="130"/>
      <c r="AI38" s="9"/>
      <c r="AJ38" s="130"/>
      <c r="AK38" s="47"/>
      <c r="AL38" s="47"/>
      <c r="AM38" s="9"/>
      <c r="AN38" s="130"/>
      <c r="AO38" s="47"/>
      <c r="AP38" s="68"/>
      <c r="AQ38" s="16"/>
      <c r="AR38" s="19"/>
      <c r="AS38" s="134"/>
      <c r="AT38" s="23"/>
      <c r="AU38" s="9"/>
    </row>
    <row r="39" spans="1:48" s="3" customFormat="1" ht="13.9" customHeight="1" x14ac:dyDescent="0.25">
      <c r="A39" s="9" t="s">
        <v>29</v>
      </c>
      <c r="B39" s="9"/>
      <c r="C39" s="82" t="s">
        <v>274</v>
      </c>
      <c r="D39" s="9" t="s">
        <v>78</v>
      </c>
      <c r="E39" s="9" t="s">
        <v>79</v>
      </c>
      <c r="F39" s="9" t="s">
        <v>176</v>
      </c>
      <c r="G39" s="38">
        <v>3</v>
      </c>
      <c r="H39" s="130">
        <v>48</v>
      </c>
      <c r="I39" s="40">
        <v>2</v>
      </c>
      <c r="J39" s="116"/>
      <c r="K39" s="76">
        <v>0</v>
      </c>
      <c r="L39" s="77"/>
      <c r="M39" s="9" t="s">
        <v>146</v>
      </c>
      <c r="N39" s="77"/>
      <c r="O39" s="77"/>
      <c r="P39" s="149"/>
      <c r="Q39" s="149"/>
      <c r="R39" s="9"/>
      <c r="S39" s="9"/>
      <c r="T39" s="9"/>
      <c r="U39" s="9"/>
      <c r="V39" s="9"/>
      <c r="W39" s="9"/>
      <c r="X39" s="9"/>
      <c r="Y39" s="9"/>
      <c r="Z39" s="9"/>
      <c r="AA39" s="136"/>
      <c r="AB39" s="133"/>
      <c r="AC39" s="9"/>
      <c r="AD39" s="130"/>
      <c r="AE39" s="9"/>
      <c r="AF39" s="130"/>
      <c r="AG39" s="9"/>
      <c r="AH39" s="130"/>
      <c r="AI39" s="9"/>
      <c r="AJ39" s="130"/>
      <c r="AK39" s="130"/>
      <c r="AL39" s="130"/>
      <c r="AM39" s="9"/>
      <c r="AN39" s="130"/>
      <c r="AO39" s="130"/>
      <c r="AP39" s="40"/>
      <c r="AQ39" s="9"/>
      <c r="AR39" s="21"/>
      <c r="AS39" s="130"/>
      <c r="AT39" s="23"/>
      <c r="AU39" s="9"/>
    </row>
    <row r="40" spans="1:48" s="3" customFormat="1" ht="13.9" customHeight="1" x14ac:dyDescent="0.25">
      <c r="A40" s="9" t="s">
        <v>29</v>
      </c>
      <c r="B40" s="9"/>
      <c r="C40" s="82" t="s">
        <v>117</v>
      </c>
      <c r="D40" s="9" t="s">
        <v>1</v>
      </c>
      <c r="E40" s="9"/>
      <c r="F40" s="9" t="s">
        <v>79</v>
      </c>
      <c r="G40" s="38">
        <v>3</v>
      </c>
      <c r="H40" s="134"/>
      <c r="I40" s="98"/>
      <c r="J40" s="116"/>
      <c r="K40" s="76">
        <v>0.06</v>
      </c>
      <c r="L40" s="77"/>
      <c r="M40" s="9" t="s">
        <v>146</v>
      </c>
      <c r="N40" s="77"/>
      <c r="O40" s="77"/>
      <c r="P40" s="149"/>
      <c r="Q40" s="149"/>
      <c r="R40" s="9"/>
      <c r="S40" s="9"/>
      <c r="T40" s="9"/>
      <c r="U40" s="9"/>
      <c r="V40" s="9"/>
      <c r="W40" s="9"/>
      <c r="X40" s="9"/>
      <c r="Y40" s="9"/>
      <c r="Z40" s="9"/>
      <c r="AA40" s="136"/>
      <c r="AB40" s="133"/>
      <c r="AC40" s="9"/>
      <c r="AD40" s="130"/>
      <c r="AE40" s="9"/>
      <c r="AF40" s="130"/>
      <c r="AG40" s="9"/>
      <c r="AH40" s="130"/>
      <c r="AI40" s="9"/>
      <c r="AJ40" s="130"/>
      <c r="AK40" s="130"/>
      <c r="AL40" s="130"/>
      <c r="AM40" s="9"/>
      <c r="AN40" s="130"/>
      <c r="AO40" s="134"/>
      <c r="AP40" s="98"/>
      <c r="AQ40" s="9"/>
      <c r="AR40" s="21"/>
      <c r="AS40" s="130"/>
      <c r="AT40" s="23"/>
      <c r="AU40" s="9"/>
    </row>
    <row r="41" spans="1:48" s="3" customFormat="1" ht="13.9" customHeight="1" x14ac:dyDescent="0.25">
      <c r="A41" s="9" t="s">
        <v>29</v>
      </c>
      <c r="B41" s="9"/>
      <c r="C41" s="82" t="s">
        <v>118</v>
      </c>
      <c r="D41" s="9" t="s">
        <v>1</v>
      </c>
      <c r="E41" s="9" t="s">
        <v>79</v>
      </c>
      <c r="F41" s="9" t="s">
        <v>79</v>
      </c>
      <c r="G41" s="38">
        <v>3</v>
      </c>
      <c r="H41" s="134">
        <v>23</v>
      </c>
      <c r="I41" s="98">
        <v>3</v>
      </c>
      <c r="J41" s="116"/>
      <c r="K41" s="76">
        <v>0.04</v>
      </c>
      <c r="L41" s="77"/>
      <c r="M41" s="9" t="s">
        <v>146</v>
      </c>
      <c r="N41" s="77"/>
      <c r="O41" s="77"/>
      <c r="P41" s="149"/>
      <c r="Q41" s="149"/>
      <c r="R41" s="9"/>
      <c r="S41" s="9"/>
      <c r="T41" s="9"/>
      <c r="U41" s="9"/>
      <c r="V41" s="9"/>
      <c r="W41" s="9"/>
      <c r="X41" s="9"/>
      <c r="Y41" s="9"/>
      <c r="Z41" s="9"/>
      <c r="AA41" s="136"/>
      <c r="AB41" s="133"/>
      <c r="AC41" s="9"/>
      <c r="AD41" s="130"/>
      <c r="AE41" s="9"/>
      <c r="AF41" s="130"/>
      <c r="AG41" s="9"/>
      <c r="AH41" s="130"/>
      <c r="AI41" s="9"/>
      <c r="AJ41" s="130"/>
      <c r="AK41" s="130"/>
      <c r="AL41" s="130"/>
      <c r="AM41" s="9"/>
      <c r="AN41" s="130"/>
      <c r="AO41" s="134"/>
      <c r="AP41" s="98"/>
      <c r="AQ41" s="9"/>
      <c r="AR41" s="21"/>
      <c r="AS41" s="130"/>
      <c r="AT41" s="23"/>
      <c r="AU41" s="9"/>
    </row>
    <row r="42" spans="1:48" s="3" customFormat="1" ht="13.9" customHeight="1" x14ac:dyDescent="0.25">
      <c r="A42" s="9" t="s">
        <v>80</v>
      </c>
      <c r="B42" s="9"/>
      <c r="C42" s="82" t="s">
        <v>272</v>
      </c>
      <c r="D42" s="9" t="s">
        <v>1</v>
      </c>
      <c r="E42" s="9"/>
      <c r="F42" s="9" t="s">
        <v>79</v>
      </c>
      <c r="G42" s="38">
        <v>3</v>
      </c>
      <c r="H42" s="134"/>
      <c r="I42" s="98"/>
      <c r="J42" s="116"/>
      <c r="K42" s="76">
        <v>0</v>
      </c>
      <c r="L42" s="77"/>
      <c r="M42" s="9" t="s">
        <v>146</v>
      </c>
      <c r="N42" s="77"/>
      <c r="O42" s="77"/>
      <c r="P42" s="149"/>
      <c r="Q42" s="149"/>
      <c r="R42" s="9"/>
      <c r="S42" s="9"/>
      <c r="T42" s="9"/>
      <c r="U42" s="9"/>
      <c r="V42" s="9"/>
      <c r="W42" s="9"/>
      <c r="X42" s="9"/>
      <c r="Y42" s="9"/>
      <c r="Z42" s="9"/>
      <c r="AA42" s="136"/>
      <c r="AB42" s="133"/>
      <c r="AC42" s="9"/>
      <c r="AD42" s="130"/>
      <c r="AE42" s="9"/>
      <c r="AF42" s="130"/>
      <c r="AG42" s="9"/>
      <c r="AH42" s="130"/>
      <c r="AI42" s="9"/>
      <c r="AJ42" s="130"/>
      <c r="AK42" s="130"/>
      <c r="AL42" s="130"/>
      <c r="AM42" s="9"/>
      <c r="AN42" s="130"/>
      <c r="AO42" s="134"/>
      <c r="AP42" s="98"/>
      <c r="AQ42" s="9"/>
      <c r="AR42" s="21"/>
      <c r="AS42" s="130"/>
      <c r="AT42" s="23"/>
      <c r="AU42" s="9"/>
    </row>
    <row r="43" spans="1:48" s="3" customFormat="1" ht="13.9" customHeight="1" x14ac:dyDescent="0.25">
      <c r="A43" s="9" t="s">
        <v>31</v>
      </c>
      <c r="B43" s="9"/>
      <c r="C43" s="82" t="s">
        <v>120</v>
      </c>
      <c r="D43" s="9" t="s">
        <v>1</v>
      </c>
      <c r="E43" s="9" t="s">
        <v>81</v>
      </c>
      <c r="F43" s="9" t="s">
        <v>79</v>
      </c>
      <c r="G43" s="38">
        <v>3</v>
      </c>
      <c r="H43" s="134"/>
      <c r="I43" s="98"/>
      <c r="J43" s="116"/>
      <c r="K43" s="76">
        <v>2.9999999999999997E-4</v>
      </c>
      <c r="L43" s="77"/>
      <c r="M43" s="9" t="s">
        <v>146</v>
      </c>
      <c r="N43" s="77"/>
      <c r="O43" s="77"/>
      <c r="P43" s="149"/>
      <c r="Q43" s="149"/>
      <c r="R43" s="9"/>
      <c r="S43" s="9"/>
      <c r="T43" s="9"/>
      <c r="U43" s="9"/>
      <c r="V43" s="9"/>
      <c r="W43" s="9"/>
      <c r="X43" s="9"/>
      <c r="Y43" s="9"/>
      <c r="Z43" s="9"/>
      <c r="AA43" s="136"/>
      <c r="AB43" s="133"/>
      <c r="AC43" s="9"/>
      <c r="AD43" s="130"/>
      <c r="AE43" s="9"/>
      <c r="AF43" s="130"/>
      <c r="AG43" s="9"/>
      <c r="AH43" s="130"/>
      <c r="AI43" s="9"/>
      <c r="AJ43" s="130"/>
      <c r="AK43" s="130"/>
      <c r="AL43" s="130"/>
      <c r="AM43" s="9"/>
      <c r="AN43" s="130"/>
      <c r="AO43" s="134"/>
      <c r="AP43" s="98"/>
      <c r="AQ43" s="9"/>
      <c r="AR43" s="21"/>
      <c r="AS43" s="130"/>
      <c r="AT43" s="23"/>
      <c r="AU43" s="9"/>
    </row>
    <row r="44" spans="1:48" s="3" customFormat="1" ht="13.9" customHeight="1" x14ac:dyDescent="0.25">
      <c r="A44" s="9" t="s">
        <v>31</v>
      </c>
      <c r="B44" s="9"/>
      <c r="C44" s="82" t="s">
        <v>275</v>
      </c>
      <c r="D44" s="9" t="s">
        <v>1</v>
      </c>
      <c r="E44" s="9" t="s">
        <v>79</v>
      </c>
      <c r="F44" s="9" t="s">
        <v>79</v>
      </c>
      <c r="G44" s="38">
        <v>3</v>
      </c>
      <c r="H44" s="134">
        <v>40</v>
      </c>
      <c r="I44" s="98">
        <v>3</v>
      </c>
      <c r="J44" s="116"/>
      <c r="K44" s="76">
        <v>0</v>
      </c>
      <c r="L44" s="77"/>
      <c r="M44" s="9" t="s">
        <v>282</v>
      </c>
      <c r="N44" s="77"/>
      <c r="O44" s="77"/>
      <c r="P44" s="149"/>
      <c r="Q44" s="149"/>
      <c r="R44" s="9"/>
      <c r="S44" s="9"/>
      <c r="T44" s="9"/>
      <c r="U44" s="9"/>
      <c r="V44" s="9"/>
      <c r="W44" s="9"/>
      <c r="X44" s="9"/>
      <c r="Y44" s="9"/>
      <c r="Z44" s="9"/>
      <c r="AA44" s="136"/>
      <c r="AB44" s="133"/>
      <c r="AC44" s="9"/>
      <c r="AD44" s="130"/>
      <c r="AE44" s="9"/>
      <c r="AF44" s="130"/>
      <c r="AG44" s="9"/>
      <c r="AH44" s="130"/>
      <c r="AI44" s="9"/>
      <c r="AJ44" s="130"/>
      <c r="AK44" s="130"/>
      <c r="AL44" s="130"/>
      <c r="AM44" s="9"/>
      <c r="AN44" s="130"/>
      <c r="AO44" s="134"/>
      <c r="AP44" s="98"/>
      <c r="AQ44" s="9"/>
      <c r="AR44" s="21"/>
      <c r="AS44" s="130"/>
      <c r="AT44" s="23"/>
      <c r="AU44" s="9"/>
    </row>
    <row r="45" spans="1:48" s="3" customFormat="1" ht="13.9" customHeight="1" x14ac:dyDescent="0.25">
      <c r="A45" s="9" t="s">
        <v>31</v>
      </c>
      <c r="B45" s="9"/>
      <c r="C45" s="82" t="s">
        <v>121</v>
      </c>
      <c r="D45" s="9" t="s">
        <v>1</v>
      </c>
      <c r="E45" s="9"/>
      <c r="F45" s="9" t="s">
        <v>81</v>
      </c>
      <c r="G45" s="38">
        <v>2</v>
      </c>
      <c r="H45" s="134"/>
      <c r="I45" s="98"/>
      <c r="J45" s="116"/>
      <c r="K45" s="76">
        <v>0.3</v>
      </c>
      <c r="L45" s="77"/>
      <c r="M45" s="9" t="s">
        <v>146</v>
      </c>
      <c r="N45" s="77"/>
      <c r="O45" s="77"/>
      <c r="P45" s="149"/>
      <c r="Q45" s="149"/>
      <c r="R45" s="9"/>
      <c r="S45" s="9"/>
      <c r="T45" s="9"/>
      <c r="U45" s="9"/>
      <c r="V45" s="9"/>
      <c r="W45" s="9"/>
      <c r="X45" s="9"/>
      <c r="Y45" s="9"/>
      <c r="Z45" s="9"/>
      <c r="AA45" s="136"/>
      <c r="AB45" s="133"/>
      <c r="AC45" s="9"/>
      <c r="AD45" s="130"/>
      <c r="AE45" s="9"/>
      <c r="AF45" s="130"/>
      <c r="AG45" s="9"/>
      <c r="AH45" s="130"/>
      <c r="AI45" s="9"/>
      <c r="AJ45" s="130"/>
      <c r="AK45" s="130"/>
      <c r="AL45" s="130"/>
      <c r="AM45" s="9"/>
      <c r="AN45" s="130"/>
      <c r="AO45" s="134"/>
      <c r="AP45" s="98"/>
      <c r="AQ45" s="9"/>
      <c r="AR45" s="21"/>
      <c r="AS45" s="130"/>
      <c r="AT45" s="23"/>
      <c r="AU45" s="9"/>
    </row>
    <row r="46" spans="1:48" s="3" customFormat="1" ht="13.9" customHeight="1" x14ac:dyDescent="0.25">
      <c r="A46" s="9" t="s">
        <v>82</v>
      </c>
      <c r="B46" s="9"/>
      <c r="C46" s="82" t="s">
        <v>122</v>
      </c>
      <c r="D46" s="9" t="s">
        <v>1</v>
      </c>
      <c r="E46" s="9"/>
      <c r="F46" s="16" t="s">
        <v>6</v>
      </c>
      <c r="G46" s="84">
        <v>1</v>
      </c>
      <c r="H46" s="130">
        <v>116</v>
      </c>
      <c r="I46" s="40">
        <v>1</v>
      </c>
      <c r="J46" s="116"/>
      <c r="K46" s="76">
        <v>0.17</v>
      </c>
      <c r="L46" s="77"/>
      <c r="M46" s="9" t="s">
        <v>146</v>
      </c>
      <c r="N46" s="77"/>
      <c r="O46" s="77"/>
      <c r="P46" s="149"/>
      <c r="Q46" s="149"/>
      <c r="R46" s="9"/>
      <c r="S46" s="9"/>
      <c r="T46" s="9"/>
      <c r="U46" s="9"/>
      <c r="V46" s="9"/>
      <c r="W46" s="9"/>
      <c r="X46" s="9"/>
      <c r="Y46" s="9"/>
      <c r="Z46" s="9"/>
      <c r="AA46" s="136"/>
      <c r="AB46" s="133"/>
      <c r="AC46" s="9"/>
      <c r="AD46" s="130"/>
      <c r="AE46" s="9"/>
      <c r="AF46" s="130"/>
      <c r="AG46" s="9"/>
      <c r="AH46" s="130"/>
      <c r="AI46" s="9"/>
      <c r="AJ46" s="130"/>
      <c r="AK46" s="130"/>
      <c r="AL46" s="130"/>
      <c r="AM46" s="9"/>
      <c r="AN46" s="130"/>
      <c r="AO46" s="130"/>
      <c r="AP46" s="40"/>
      <c r="AQ46" s="9"/>
      <c r="AR46" s="21"/>
      <c r="AS46" s="130"/>
      <c r="AT46" s="23"/>
      <c r="AU46" s="9"/>
    </row>
    <row r="47" spans="1:48" s="3" customFormat="1" x14ac:dyDescent="0.25">
      <c r="C47" s="137"/>
      <c r="G47" s="100"/>
      <c r="H47" s="106"/>
      <c r="I47" s="101"/>
      <c r="J47" s="118"/>
      <c r="K47" s="139"/>
      <c r="L47" s="144"/>
      <c r="N47" s="144"/>
      <c r="O47" s="144"/>
      <c r="P47" s="118"/>
      <c r="Q47" s="118"/>
      <c r="AA47" s="140"/>
      <c r="AB47" s="133"/>
      <c r="AD47" s="138"/>
      <c r="AF47" s="138"/>
      <c r="AH47" s="138"/>
      <c r="AJ47" s="138"/>
      <c r="AK47" s="106"/>
      <c r="AL47" s="106"/>
      <c r="AN47" s="138"/>
      <c r="AO47" s="106"/>
      <c r="AP47" s="101"/>
      <c r="AQ47" s="10"/>
      <c r="AR47" s="22"/>
      <c r="AS47" s="141"/>
      <c r="AT47" s="110"/>
    </row>
    <row r="48" spans="1:48" s="3" customFormat="1" x14ac:dyDescent="0.25">
      <c r="C48" s="137"/>
      <c r="G48" s="100"/>
      <c r="H48" s="106"/>
      <c r="I48" s="101"/>
      <c r="J48" s="118"/>
      <c r="K48" s="139"/>
      <c r="L48" s="144"/>
      <c r="N48" s="144"/>
      <c r="O48" s="144"/>
      <c r="P48" s="118"/>
      <c r="Q48" s="118"/>
      <c r="AA48" s="140"/>
      <c r="AB48" s="133"/>
      <c r="AD48" s="138"/>
      <c r="AF48" s="138"/>
      <c r="AH48" s="138"/>
      <c r="AJ48" s="138"/>
      <c r="AK48" s="106"/>
      <c r="AL48" s="106"/>
      <c r="AN48" s="138"/>
      <c r="AO48" s="106"/>
      <c r="AP48" s="101"/>
      <c r="AQ48" s="10"/>
      <c r="AR48" s="22"/>
      <c r="AS48" s="141"/>
      <c r="AT48" s="110"/>
    </row>
    <row r="49" spans="8:42" x14ac:dyDescent="0.25">
      <c r="H49" s="65"/>
      <c r="I49" s="101"/>
      <c r="J49" s="118"/>
      <c r="AO49" s="65"/>
      <c r="AP49" s="108"/>
    </row>
    <row r="50" spans="8:42" x14ac:dyDescent="0.25">
      <c r="H50" s="65"/>
      <c r="I50" s="101"/>
      <c r="J50" s="118"/>
      <c r="AO50" s="65"/>
      <c r="AP50" s="108"/>
    </row>
    <row r="51" spans="8:42" x14ac:dyDescent="0.25">
      <c r="H51" s="65"/>
      <c r="I51" s="101"/>
      <c r="J51" s="118"/>
      <c r="AO51" s="65"/>
      <c r="AP51" s="108"/>
    </row>
    <row r="52" spans="8:42" x14ac:dyDescent="0.25">
      <c r="H52" s="65"/>
      <c r="I52" s="101"/>
      <c r="J52" s="118"/>
      <c r="AO52" s="65"/>
      <c r="AP52" s="108"/>
    </row>
    <row r="53" spans="8:42" x14ac:dyDescent="0.25">
      <c r="H53" s="65"/>
      <c r="I53" s="101"/>
      <c r="J53" s="118"/>
      <c r="AO53" s="65"/>
      <c r="AP53" s="108"/>
    </row>
    <row r="54" spans="8:42" x14ac:dyDescent="0.25">
      <c r="H54" s="65"/>
      <c r="I54" s="101"/>
      <c r="J54" s="118"/>
      <c r="AO54" s="65"/>
      <c r="AP54" s="108"/>
    </row>
    <row r="55" spans="8:42" x14ac:dyDescent="0.25">
      <c r="H55" s="65"/>
      <c r="I55" s="101"/>
      <c r="J55" s="118"/>
      <c r="AO55" s="65"/>
      <c r="AP55" s="108"/>
    </row>
    <row r="56" spans="8:42" x14ac:dyDescent="0.25">
      <c r="H56" s="65"/>
      <c r="I56" s="101"/>
      <c r="J56" s="118"/>
      <c r="AO56" s="65"/>
      <c r="AP56" s="108"/>
    </row>
    <row r="57" spans="8:42" x14ac:dyDescent="0.25">
      <c r="H57" s="65"/>
      <c r="I57" s="101"/>
      <c r="J57" s="118"/>
      <c r="AO57" s="65"/>
      <c r="AP57" s="108"/>
    </row>
    <row r="58" spans="8:42" x14ac:dyDescent="0.25">
      <c r="H58" s="65"/>
      <c r="I58" s="101"/>
      <c r="J58" s="118"/>
      <c r="AO58" s="65"/>
      <c r="AP58" s="108"/>
    </row>
    <row r="59" spans="8:42" x14ac:dyDescent="0.25">
      <c r="H59" s="65"/>
      <c r="I59" s="101"/>
      <c r="J59" s="118"/>
      <c r="AO59" s="65"/>
      <c r="AP59" s="108"/>
    </row>
    <row r="60" spans="8:42" x14ac:dyDescent="0.25">
      <c r="H60" s="65"/>
      <c r="I60" s="101"/>
      <c r="J60" s="118"/>
      <c r="AO60" s="65"/>
      <c r="AP60" s="108"/>
    </row>
    <row r="61" spans="8:42" x14ac:dyDescent="0.25">
      <c r="H61" s="65"/>
      <c r="I61" s="101"/>
      <c r="J61" s="118"/>
      <c r="AO61" s="65"/>
      <c r="AP61" s="108"/>
    </row>
    <row r="62" spans="8:42" x14ac:dyDescent="0.25">
      <c r="H62" s="65"/>
      <c r="I62" s="101"/>
      <c r="J62" s="118"/>
      <c r="AO62" s="65"/>
      <c r="AP62" s="108"/>
    </row>
    <row r="63" spans="8:42" x14ac:dyDescent="0.25">
      <c r="H63" s="65"/>
      <c r="I63" s="101"/>
      <c r="J63" s="118"/>
      <c r="AO63" s="65"/>
      <c r="AP63" s="108"/>
    </row>
    <row r="64" spans="8:42" x14ac:dyDescent="0.25">
      <c r="H64" s="65"/>
      <c r="I64" s="101"/>
      <c r="J64" s="118"/>
      <c r="AO64" s="65"/>
      <c r="AP64" s="108"/>
    </row>
    <row r="65" spans="8:42" x14ac:dyDescent="0.25">
      <c r="H65" s="65"/>
      <c r="I65" s="101"/>
      <c r="J65" s="118"/>
      <c r="AO65" s="65"/>
      <c r="AP65" s="108"/>
    </row>
    <row r="66" spans="8:42" x14ac:dyDescent="0.25">
      <c r="H66" s="65"/>
      <c r="I66" s="101"/>
      <c r="J66" s="118"/>
      <c r="AO66" s="65"/>
      <c r="AP66" s="108"/>
    </row>
    <row r="67" spans="8:42" x14ac:dyDescent="0.25">
      <c r="H67" s="65"/>
      <c r="I67" s="101"/>
      <c r="J67" s="118"/>
      <c r="AO67" s="65"/>
      <c r="AP67" s="108"/>
    </row>
    <row r="68" spans="8:42" x14ac:dyDescent="0.25">
      <c r="H68" s="65"/>
      <c r="I68" s="101"/>
      <c r="J68" s="118"/>
      <c r="AO68" s="65"/>
      <c r="AP68" s="108"/>
    </row>
    <row r="69" spans="8:42" x14ac:dyDescent="0.25">
      <c r="H69" s="65"/>
      <c r="I69" s="101"/>
      <c r="J69" s="118"/>
      <c r="AO69" s="65"/>
      <c r="AP69" s="108"/>
    </row>
    <row r="70" spans="8:42" x14ac:dyDescent="0.25">
      <c r="H70" s="65"/>
      <c r="I70" s="101"/>
      <c r="J70" s="118"/>
      <c r="AO70" s="65"/>
      <c r="AP70" s="108"/>
    </row>
    <row r="71" spans="8:42" x14ac:dyDescent="0.25">
      <c r="H71" s="65"/>
      <c r="I71" s="101"/>
      <c r="J71" s="118"/>
      <c r="AO71" s="65"/>
      <c r="AP71" s="108"/>
    </row>
    <row r="72" spans="8:42" x14ac:dyDescent="0.25">
      <c r="H72" s="65"/>
      <c r="I72" s="101"/>
      <c r="J72" s="118"/>
      <c r="AO72" s="65"/>
      <c r="AP72" s="108"/>
    </row>
    <row r="73" spans="8:42" x14ac:dyDescent="0.25">
      <c r="H73" s="65"/>
      <c r="I73" s="101"/>
      <c r="J73" s="118"/>
      <c r="AO73" s="65"/>
      <c r="AP73" s="108"/>
    </row>
    <row r="74" spans="8:42" x14ac:dyDescent="0.25">
      <c r="H74" s="65"/>
      <c r="I74" s="101"/>
      <c r="J74" s="118"/>
      <c r="AO74" s="65"/>
      <c r="AP74" s="108"/>
    </row>
    <row r="75" spans="8:42" x14ac:dyDescent="0.25">
      <c r="H75" s="65"/>
      <c r="I75" s="101"/>
      <c r="J75" s="118"/>
      <c r="AO75" s="65"/>
      <c r="AP75" s="108"/>
    </row>
    <row r="76" spans="8:42" x14ac:dyDescent="0.25">
      <c r="H76" s="65"/>
      <c r="I76" s="101"/>
      <c r="J76" s="118"/>
      <c r="AO76" s="65"/>
      <c r="AP76" s="108"/>
    </row>
    <row r="77" spans="8:42" x14ac:dyDescent="0.25">
      <c r="H77" s="65"/>
      <c r="I77" s="101"/>
      <c r="J77" s="118"/>
      <c r="AO77" s="65"/>
      <c r="AP77" s="108"/>
    </row>
    <row r="78" spans="8:42" x14ac:dyDescent="0.25">
      <c r="H78" s="65"/>
      <c r="I78" s="101"/>
      <c r="J78" s="118"/>
      <c r="AO78" s="65"/>
      <c r="AP78" s="108"/>
    </row>
    <row r="79" spans="8:42" x14ac:dyDescent="0.25">
      <c r="H79" s="65"/>
      <c r="I79" s="101"/>
      <c r="J79" s="118"/>
      <c r="AO79" s="65"/>
      <c r="AP79" s="108"/>
    </row>
    <row r="80" spans="8:42" x14ac:dyDescent="0.25">
      <c r="H80" s="65"/>
      <c r="I80" s="101"/>
      <c r="J80" s="118"/>
      <c r="AO80" s="65"/>
      <c r="AP80" s="108"/>
    </row>
    <row r="81" spans="8:42" x14ac:dyDescent="0.25">
      <c r="H81" s="65"/>
      <c r="I81" s="101"/>
      <c r="J81" s="118"/>
      <c r="AO81" s="65"/>
      <c r="AP81" s="108"/>
    </row>
    <row r="82" spans="8:42" x14ac:dyDescent="0.25">
      <c r="H82" s="65"/>
      <c r="I82" s="101"/>
      <c r="J82" s="118"/>
      <c r="AO82" s="65"/>
      <c r="AP82" s="108"/>
    </row>
    <row r="83" spans="8:42" x14ac:dyDescent="0.25">
      <c r="H83" s="65"/>
      <c r="I83" s="101"/>
      <c r="J83" s="118"/>
      <c r="AO83" s="65"/>
      <c r="AP83" s="108"/>
    </row>
    <row r="84" spans="8:42" x14ac:dyDescent="0.25">
      <c r="H84" s="65"/>
      <c r="I84" s="101"/>
      <c r="J84" s="118"/>
      <c r="AO84" s="65"/>
      <c r="AP84" s="108"/>
    </row>
    <row r="85" spans="8:42" x14ac:dyDescent="0.25">
      <c r="H85" s="65"/>
      <c r="I85" s="101"/>
      <c r="J85" s="118"/>
      <c r="AO85" s="65"/>
      <c r="AP85" s="108"/>
    </row>
    <row r="86" spans="8:42" x14ac:dyDescent="0.25">
      <c r="H86" s="65"/>
      <c r="I86" s="101"/>
      <c r="J86" s="118"/>
      <c r="AO86" s="65"/>
      <c r="AP86" s="108"/>
    </row>
    <row r="87" spans="8:42" x14ac:dyDescent="0.25">
      <c r="H87" s="65"/>
      <c r="I87" s="101"/>
      <c r="J87" s="118"/>
      <c r="AO87" s="65"/>
      <c r="AP87" s="108"/>
    </row>
    <row r="88" spans="8:42" x14ac:dyDescent="0.25">
      <c r="H88" s="65"/>
      <c r="I88" s="101"/>
      <c r="J88" s="118"/>
      <c r="AO88" s="65"/>
      <c r="AP88" s="108"/>
    </row>
    <row r="89" spans="8:42" x14ac:dyDescent="0.25">
      <c r="H89" s="65"/>
      <c r="I89" s="101"/>
      <c r="J89" s="118"/>
      <c r="AO89" s="65"/>
      <c r="AP89" s="108"/>
    </row>
    <row r="90" spans="8:42" x14ac:dyDescent="0.25">
      <c r="H90" s="65"/>
      <c r="I90" s="101"/>
      <c r="J90" s="118"/>
      <c r="AO90" s="65"/>
      <c r="AP90" s="108"/>
    </row>
    <row r="91" spans="8:42" x14ac:dyDescent="0.25">
      <c r="H91" s="65"/>
      <c r="I91" s="101"/>
      <c r="J91" s="118"/>
      <c r="AO91" s="65"/>
      <c r="AP91" s="108"/>
    </row>
    <row r="92" spans="8:42" x14ac:dyDescent="0.25">
      <c r="H92" s="65"/>
      <c r="I92" s="101"/>
      <c r="J92" s="118"/>
      <c r="AO92" s="65"/>
      <c r="AP92" s="108"/>
    </row>
    <row r="93" spans="8:42" x14ac:dyDescent="0.25">
      <c r="H93" s="65"/>
      <c r="I93" s="101"/>
      <c r="J93" s="118"/>
      <c r="AO93" s="65"/>
      <c r="AP93" s="108"/>
    </row>
    <row r="94" spans="8:42" x14ac:dyDescent="0.25">
      <c r="H94" s="65"/>
      <c r="I94" s="101"/>
      <c r="J94" s="118"/>
      <c r="AO94" s="65"/>
      <c r="AP94" s="108"/>
    </row>
    <row r="95" spans="8:42" x14ac:dyDescent="0.25">
      <c r="H95" s="65"/>
      <c r="I95" s="101"/>
      <c r="J95" s="118"/>
      <c r="AO95" s="65"/>
      <c r="AP95" s="108"/>
    </row>
    <row r="96" spans="8:42" x14ac:dyDescent="0.25">
      <c r="H96" s="65"/>
      <c r="I96" s="101"/>
      <c r="J96" s="118"/>
      <c r="AO96" s="65"/>
      <c r="AP96" s="108"/>
    </row>
    <row r="97" spans="8:42" x14ac:dyDescent="0.25">
      <c r="H97" s="65"/>
      <c r="I97" s="101"/>
      <c r="J97" s="118"/>
      <c r="AO97" s="65"/>
      <c r="AP97" s="108"/>
    </row>
    <row r="98" spans="8:42" x14ac:dyDescent="0.25">
      <c r="H98" s="65"/>
      <c r="I98" s="101"/>
      <c r="J98" s="118"/>
      <c r="AO98" s="65"/>
      <c r="AP98" s="108"/>
    </row>
    <row r="99" spans="8:42" x14ac:dyDescent="0.25">
      <c r="H99" s="65"/>
      <c r="I99" s="101"/>
      <c r="J99" s="118"/>
      <c r="AO99" s="65"/>
      <c r="AP99" s="108"/>
    </row>
    <row r="100" spans="8:42" x14ac:dyDescent="0.25">
      <c r="H100" s="65"/>
      <c r="I100" s="101"/>
      <c r="J100" s="118"/>
      <c r="AO100" s="65"/>
      <c r="AP100" s="108"/>
    </row>
    <row r="101" spans="8:42" x14ac:dyDescent="0.25">
      <c r="H101" s="65"/>
      <c r="I101" s="101"/>
      <c r="J101" s="118"/>
      <c r="AO101" s="65"/>
      <c r="AP101" s="108"/>
    </row>
    <row r="102" spans="8:42" x14ac:dyDescent="0.25">
      <c r="H102" s="65"/>
      <c r="I102" s="101"/>
      <c r="J102" s="118"/>
      <c r="AO102" s="65"/>
      <c r="AP102" s="108"/>
    </row>
    <row r="103" spans="8:42" x14ac:dyDescent="0.25">
      <c r="H103" s="65"/>
      <c r="I103" s="101"/>
      <c r="J103" s="118"/>
      <c r="AO103" s="65"/>
      <c r="AP103" s="108"/>
    </row>
    <row r="104" spans="8:42" x14ac:dyDescent="0.25">
      <c r="H104" s="65"/>
      <c r="I104" s="101"/>
      <c r="J104" s="118"/>
      <c r="AO104" s="65"/>
      <c r="AP104" s="108"/>
    </row>
    <row r="105" spans="8:42" x14ac:dyDescent="0.25">
      <c r="H105" s="65"/>
      <c r="I105" s="101"/>
      <c r="J105" s="118"/>
      <c r="AO105" s="65"/>
      <c r="AP105" s="108"/>
    </row>
    <row r="106" spans="8:42" x14ac:dyDescent="0.25">
      <c r="H106" s="65"/>
      <c r="I106" s="101"/>
      <c r="J106" s="118"/>
      <c r="AO106" s="65"/>
      <c r="AP106" s="108"/>
    </row>
    <row r="107" spans="8:42" x14ac:dyDescent="0.25">
      <c r="H107" s="65"/>
      <c r="I107" s="101"/>
      <c r="J107" s="118"/>
      <c r="AO107" s="65"/>
      <c r="AP107" s="108"/>
    </row>
    <row r="108" spans="8:42" x14ac:dyDescent="0.25">
      <c r="H108" s="65"/>
      <c r="I108" s="101"/>
      <c r="J108" s="118"/>
      <c r="AO108" s="65"/>
      <c r="AP108" s="108"/>
    </row>
    <row r="109" spans="8:42" x14ac:dyDescent="0.25">
      <c r="H109" s="65"/>
      <c r="I109" s="101"/>
      <c r="J109" s="118"/>
      <c r="AO109" s="65"/>
      <c r="AP109" s="108"/>
    </row>
    <row r="110" spans="8:42" x14ac:dyDescent="0.25">
      <c r="H110" s="65"/>
      <c r="I110" s="101"/>
      <c r="J110" s="118"/>
      <c r="AO110" s="65"/>
      <c r="AP110" s="108"/>
    </row>
    <row r="111" spans="8:42" x14ac:dyDescent="0.25">
      <c r="H111" s="65"/>
      <c r="I111" s="101"/>
      <c r="J111" s="118"/>
      <c r="AO111" s="65"/>
      <c r="AP111" s="108"/>
    </row>
    <row r="112" spans="8:42" x14ac:dyDescent="0.25">
      <c r="H112" s="65"/>
      <c r="I112" s="101"/>
      <c r="J112" s="118"/>
      <c r="AO112" s="65"/>
      <c r="AP112" s="108"/>
    </row>
    <row r="113" spans="8:42" x14ac:dyDescent="0.25">
      <c r="H113" s="65"/>
      <c r="I113" s="101"/>
      <c r="J113" s="118"/>
      <c r="AO113" s="65"/>
      <c r="AP113" s="108"/>
    </row>
    <row r="114" spans="8:42" x14ac:dyDescent="0.25">
      <c r="H114" s="65"/>
      <c r="I114" s="101"/>
      <c r="J114" s="118"/>
      <c r="AO114" s="65"/>
      <c r="AP114" s="108"/>
    </row>
    <row r="115" spans="8:42" x14ac:dyDescent="0.25">
      <c r="H115" s="65"/>
      <c r="I115" s="101"/>
      <c r="J115" s="118"/>
      <c r="AO115" s="65"/>
      <c r="AP115" s="108"/>
    </row>
    <row r="116" spans="8:42" x14ac:dyDescent="0.25">
      <c r="H116" s="65"/>
      <c r="I116" s="101"/>
      <c r="J116" s="118"/>
      <c r="AO116" s="65"/>
      <c r="AP116" s="108"/>
    </row>
    <row r="117" spans="8:42" x14ac:dyDescent="0.25">
      <c r="H117" s="65"/>
      <c r="I117" s="101"/>
      <c r="J117" s="118"/>
      <c r="AO117" s="65"/>
      <c r="AP117" s="108"/>
    </row>
    <row r="118" spans="8:42" x14ac:dyDescent="0.25">
      <c r="H118" s="65"/>
      <c r="I118" s="101"/>
      <c r="J118" s="118"/>
      <c r="AO118" s="65"/>
      <c r="AP118" s="108"/>
    </row>
    <row r="119" spans="8:42" x14ac:dyDescent="0.25">
      <c r="H119" s="65"/>
      <c r="I119" s="101"/>
      <c r="J119" s="118"/>
      <c r="AO119" s="65"/>
      <c r="AP119" s="108"/>
    </row>
    <row r="120" spans="8:42" x14ac:dyDescent="0.25">
      <c r="H120" s="65"/>
      <c r="I120" s="101"/>
      <c r="J120" s="118"/>
      <c r="AO120" s="65"/>
      <c r="AP120" s="108"/>
    </row>
    <row r="121" spans="8:42" x14ac:dyDescent="0.25">
      <c r="H121" s="65"/>
      <c r="I121" s="101"/>
      <c r="J121" s="118"/>
      <c r="AO121" s="65"/>
      <c r="AP121" s="108"/>
    </row>
    <row r="122" spans="8:42" x14ac:dyDescent="0.25">
      <c r="H122" s="65"/>
      <c r="I122" s="101"/>
      <c r="J122" s="118"/>
      <c r="AO122" s="65"/>
      <c r="AP122" s="108"/>
    </row>
    <row r="123" spans="8:42" x14ac:dyDescent="0.25">
      <c r="H123" s="65"/>
      <c r="I123" s="101"/>
      <c r="J123" s="118"/>
      <c r="AO123" s="65"/>
      <c r="AP123" s="108"/>
    </row>
    <row r="124" spans="8:42" x14ac:dyDescent="0.25">
      <c r="H124" s="65"/>
      <c r="I124" s="101"/>
      <c r="J124" s="118"/>
      <c r="AO124" s="65"/>
      <c r="AP124" s="108"/>
    </row>
    <row r="125" spans="8:42" x14ac:dyDescent="0.25">
      <c r="H125" s="65"/>
      <c r="I125" s="101"/>
      <c r="J125" s="118"/>
      <c r="AO125" s="65"/>
      <c r="AP125" s="108"/>
    </row>
    <row r="126" spans="8:42" x14ac:dyDescent="0.25">
      <c r="H126" s="65"/>
      <c r="I126" s="101"/>
      <c r="J126" s="118"/>
      <c r="AO126" s="65"/>
      <c r="AP126" s="108"/>
    </row>
    <row r="127" spans="8:42" x14ac:dyDescent="0.25">
      <c r="H127" s="65"/>
      <c r="I127" s="101"/>
      <c r="J127" s="118"/>
      <c r="AO127" s="65"/>
      <c r="AP127" s="108"/>
    </row>
    <row r="128" spans="8:42" x14ac:dyDescent="0.25">
      <c r="H128" s="65"/>
      <c r="I128" s="101"/>
      <c r="J128" s="118"/>
      <c r="AO128" s="65"/>
      <c r="AP128" s="108"/>
    </row>
    <row r="129" spans="8:42" x14ac:dyDescent="0.25">
      <c r="H129" s="65"/>
      <c r="I129" s="101"/>
      <c r="J129" s="118"/>
      <c r="AO129" s="65"/>
      <c r="AP129" s="108"/>
    </row>
    <row r="130" spans="8:42" x14ac:dyDescent="0.25">
      <c r="H130" s="65"/>
      <c r="I130" s="101"/>
      <c r="J130" s="118"/>
      <c r="AO130" s="65"/>
      <c r="AP130" s="108"/>
    </row>
    <row r="131" spans="8:42" x14ac:dyDescent="0.25">
      <c r="H131" s="65"/>
      <c r="I131" s="101"/>
      <c r="J131" s="118"/>
      <c r="AO131" s="65"/>
      <c r="AP131" s="108"/>
    </row>
    <row r="132" spans="8:42" x14ac:dyDescent="0.25">
      <c r="H132" s="65"/>
      <c r="I132" s="101"/>
      <c r="J132" s="118"/>
      <c r="AO132" s="65"/>
      <c r="AP132" s="108"/>
    </row>
    <row r="133" spans="8:42" x14ac:dyDescent="0.25">
      <c r="H133" s="65"/>
      <c r="I133" s="101"/>
      <c r="J133" s="118"/>
      <c r="AO133" s="65"/>
      <c r="AP133" s="108"/>
    </row>
    <row r="134" spans="8:42" x14ac:dyDescent="0.25">
      <c r="H134" s="65"/>
      <c r="I134" s="101"/>
      <c r="J134" s="118"/>
      <c r="AO134" s="65"/>
      <c r="AP134" s="108"/>
    </row>
    <row r="135" spans="8:42" x14ac:dyDescent="0.25">
      <c r="H135" s="65"/>
      <c r="I135" s="101"/>
      <c r="J135" s="118"/>
      <c r="AO135" s="65"/>
      <c r="AP135" s="108"/>
    </row>
    <row r="136" spans="8:42" x14ac:dyDescent="0.25">
      <c r="H136" s="65"/>
      <c r="I136" s="101"/>
      <c r="J136" s="118"/>
      <c r="AO136" s="65"/>
      <c r="AP136" s="108"/>
    </row>
    <row r="137" spans="8:42" x14ac:dyDescent="0.25">
      <c r="H137" s="65"/>
      <c r="I137" s="101"/>
      <c r="J137" s="118"/>
      <c r="AO137" s="65"/>
      <c r="AP137" s="108"/>
    </row>
    <row r="138" spans="8:42" x14ac:dyDescent="0.25">
      <c r="H138" s="65"/>
      <c r="I138" s="101"/>
      <c r="J138" s="118"/>
      <c r="AO138" s="65"/>
      <c r="AP138" s="108"/>
    </row>
    <row r="139" spans="8:42" x14ac:dyDescent="0.25">
      <c r="H139" s="65"/>
      <c r="I139" s="101"/>
      <c r="J139" s="118"/>
      <c r="AO139" s="65"/>
      <c r="AP139" s="108"/>
    </row>
    <row r="140" spans="8:42" x14ac:dyDescent="0.25">
      <c r="H140" s="65"/>
      <c r="I140" s="101"/>
      <c r="J140" s="118"/>
      <c r="AO140" s="65"/>
      <c r="AP140" s="108"/>
    </row>
    <row r="141" spans="8:42" x14ac:dyDescent="0.25">
      <c r="H141" s="65"/>
      <c r="I141" s="101"/>
      <c r="J141" s="118"/>
      <c r="AO141" s="65"/>
      <c r="AP141" s="108"/>
    </row>
    <row r="142" spans="8:42" x14ac:dyDescent="0.25">
      <c r="H142" s="65"/>
      <c r="I142" s="101"/>
      <c r="J142" s="118"/>
      <c r="AO142" s="65"/>
      <c r="AP142" s="108"/>
    </row>
    <row r="143" spans="8:42" x14ac:dyDescent="0.25">
      <c r="H143" s="65"/>
      <c r="I143" s="101"/>
      <c r="J143" s="118"/>
      <c r="AO143" s="65"/>
      <c r="AP143" s="108"/>
    </row>
    <row r="144" spans="8:42" x14ac:dyDescent="0.25">
      <c r="H144" s="65"/>
      <c r="I144" s="101"/>
      <c r="J144" s="118"/>
      <c r="AO144" s="65"/>
      <c r="AP144" s="108"/>
    </row>
    <row r="145" spans="8:42" x14ac:dyDescent="0.25">
      <c r="H145" s="65"/>
      <c r="I145" s="101"/>
      <c r="J145" s="118"/>
      <c r="AO145" s="65"/>
      <c r="AP145" s="108"/>
    </row>
    <row r="146" spans="8:42" x14ac:dyDescent="0.25">
      <c r="H146" s="65"/>
      <c r="I146" s="101"/>
      <c r="J146" s="118"/>
      <c r="AO146" s="65"/>
      <c r="AP146" s="108"/>
    </row>
    <row r="147" spans="8:42" x14ac:dyDescent="0.25">
      <c r="H147" s="65"/>
      <c r="I147" s="101"/>
      <c r="J147" s="118"/>
      <c r="AO147" s="65"/>
      <c r="AP147" s="108"/>
    </row>
    <row r="148" spans="8:42" x14ac:dyDescent="0.25">
      <c r="H148" s="65"/>
      <c r="I148" s="101"/>
      <c r="J148" s="118"/>
      <c r="AO148" s="65"/>
      <c r="AP148" s="108"/>
    </row>
    <row r="149" spans="8:42" x14ac:dyDescent="0.25">
      <c r="H149" s="65"/>
      <c r="I149" s="101"/>
      <c r="J149" s="118"/>
      <c r="AO149" s="65"/>
      <c r="AP149" s="108"/>
    </row>
    <row r="150" spans="8:42" x14ac:dyDescent="0.25">
      <c r="H150" s="65"/>
      <c r="I150" s="101"/>
      <c r="J150" s="118"/>
      <c r="AO150" s="65"/>
      <c r="AP150" s="108"/>
    </row>
    <row r="151" spans="8:42" x14ac:dyDescent="0.25">
      <c r="H151" s="65"/>
      <c r="I151" s="101"/>
      <c r="J151" s="118"/>
      <c r="AO151" s="65"/>
      <c r="AP151" s="108"/>
    </row>
    <row r="152" spans="8:42" x14ac:dyDescent="0.25">
      <c r="H152" s="65"/>
      <c r="I152" s="101"/>
      <c r="J152" s="118"/>
      <c r="AO152" s="65"/>
      <c r="AP152" s="108"/>
    </row>
    <row r="153" spans="8:42" x14ac:dyDescent="0.25">
      <c r="H153" s="65"/>
      <c r="I153" s="101"/>
      <c r="J153" s="118"/>
      <c r="AO153" s="65"/>
      <c r="AP153" s="108"/>
    </row>
    <row r="154" spans="8:42" x14ac:dyDescent="0.25">
      <c r="H154" s="65"/>
      <c r="I154" s="101"/>
      <c r="J154" s="118"/>
      <c r="AO154" s="65"/>
      <c r="AP154" s="108"/>
    </row>
    <row r="155" spans="8:42" x14ac:dyDescent="0.25">
      <c r="H155" s="65"/>
      <c r="I155" s="101"/>
      <c r="J155" s="118"/>
      <c r="AO155" s="65"/>
      <c r="AP155" s="108"/>
    </row>
    <row r="156" spans="8:42" x14ac:dyDescent="0.25">
      <c r="H156" s="65"/>
      <c r="I156" s="101"/>
      <c r="J156" s="118"/>
      <c r="AO156" s="65"/>
      <c r="AP156" s="108"/>
    </row>
    <row r="157" spans="8:42" x14ac:dyDescent="0.25">
      <c r="H157" s="65"/>
      <c r="I157" s="101"/>
      <c r="J157" s="118"/>
      <c r="AO157" s="65"/>
      <c r="AP157" s="108"/>
    </row>
    <row r="158" spans="8:42" x14ac:dyDescent="0.25">
      <c r="H158" s="65"/>
      <c r="I158" s="101"/>
      <c r="J158" s="118"/>
      <c r="AO158" s="65"/>
      <c r="AP158" s="108"/>
    </row>
    <row r="159" spans="8:42" x14ac:dyDescent="0.25">
      <c r="H159" s="65"/>
      <c r="I159" s="101"/>
      <c r="J159" s="118"/>
      <c r="AO159" s="65"/>
      <c r="AP159" s="108"/>
    </row>
    <row r="160" spans="8:42" x14ac:dyDescent="0.25">
      <c r="H160" s="65"/>
      <c r="I160" s="101"/>
      <c r="J160" s="118"/>
      <c r="AO160" s="65"/>
      <c r="AP160" s="108"/>
    </row>
    <row r="161" spans="8:42" x14ac:dyDescent="0.25">
      <c r="H161" s="65"/>
      <c r="I161" s="101"/>
      <c r="J161" s="118"/>
      <c r="AO161" s="65"/>
      <c r="AP161" s="108"/>
    </row>
  </sheetData>
  <sortState ref="A9:BZ28">
    <sortCondition descending="1" ref="E9:E28"/>
    <sortCondition descending="1" ref="O9:O28"/>
  </sortState>
  <mergeCells count="5">
    <mergeCell ref="P3:P7"/>
    <mergeCell ref="Q3:Q7"/>
    <mergeCell ref="AC1:AR1"/>
    <mergeCell ref="R1:AB1"/>
    <mergeCell ref="K1:O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workbookViewId="0">
      <selection activeCell="B2" sqref="B2:B17"/>
    </sheetView>
  </sheetViews>
  <sheetFormatPr defaultRowHeight="15" x14ac:dyDescent="0.25"/>
  <cols>
    <col min="1" max="1" width="19.28515625" style="181" customWidth="1"/>
    <col min="2" max="2" width="35.7109375" style="181" customWidth="1"/>
    <col min="3" max="3" width="19.140625" style="181" customWidth="1"/>
    <col min="4" max="4" width="16.28515625" style="181" customWidth="1"/>
    <col min="5" max="5" width="8.85546875" style="181"/>
    <col min="6" max="6" width="8.85546875" style="140"/>
    <col min="7" max="13" width="8.85546875" style="181"/>
  </cols>
  <sheetData>
    <row r="1" spans="1:15" s="13" customFormat="1" ht="27" customHeight="1" x14ac:dyDescent="0.25">
      <c r="A1" s="13" t="s">
        <v>276</v>
      </c>
      <c r="B1" s="13" t="s">
        <v>230</v>
      </c>
      <c r="C1" s="13" t="s">
        <v>290</v>
      </c>
      <c r="D1" s="13" t="s">
        <v>201</v>
      </c>
      <c r="E1" s="13" t="s">
        <v>202</v>
      </c>
      <c r="F1" s="14" t="s">
        <v>293</v>
      </c>
      <c r="G1" s="13" t="s">
        <v>291</v>
      </c>
      <c r="H1" s="13" t="s">
        <v>292</v>
      </c>
      <c r="I1" s="13" t="s">
        <v>205</v>
      </c>
    </row>
    <row r="2" spans="1:15" s="1" customFormat="1" x14ac:dyDescent="0.25">
      <c r="A2" s="168" t="s">
        <v>264</v>
      </c>
      <c r="B2" s="169" t="s">
        <v>245</v>
      </c>
      <c r="C2" s="17" t="s">
        <v>25</v>
      </c>
      <c r="D2" s="136"/>
      <c r="E2" s="17" t="s">
        <v>172</v>
      </c>
      <c r="F2" s="170">
        <v>4</v>
      </c>
      <c r="G2" s="171">
        <v>4</v>
      </c>
      <c r="H2" s="172">
        <v>8</v>
      </c>
      <c r="I2" s="171">
        <v>5.5</v>
      </c>
      <c r="J2" s="171"/>
      <c r="K2" s="171"/>
      <c r="L2" s="171"/>
      <c r="M2" s="171"/>
    </row>
    <row r="3" spans="1:15" s="1" customFormat="1" x14ac:dyDescent="0.25">
      <c r="A3" s="168" t="s">
        <v>246</v>
      </c>
      <c r="B3" s="169" t="s">
        <v>218</v>
      </c>
      <c r="C3" s="17" t="s">
        <v>1</v>
      </c>
      <c r="D3" s="136"/>
      <c r="E3" s="17" t="s">
        <v>172</v>
      </c>
      <c r="F3" s="170">
        <v>4</v>
      </c>
      <c r="G3" s="171">
        <v>4</v>
      </c>
      <c r="H3" s="172">
        <v>8</v>
      </c>
      <c r="I3" s="171">
        <v>5.5</v>
      </c>
      <c r="J3" s="171"/>
      <c r="K3" s="171"/>
      <c r="L3" s="171"/>
      <c r="M3" s="171"/>
    </row>
    <row r="4" spans="1:15" s="1" customFormat="1" x14ac:dyDescent="0.25">
      <c r="A4" s="168" t="s">
        <v>247</v>
      </c>
      <c r="B4" s="169" t="s">
        <v>220</v>
      </c>
      <c r="C4" s="17" t="s">
        <v>1</v>
      </c>
      <c r="D4" s="136"/>
      <c r="E4" s="17" t="s">
        <v>172</v>
      </c>
      <c r="F4" s="170">
        <v>4</v>
      </c>
      <c r="G4" s="171">
        <v>4</v>
      </c>
      <c r="H4" s="172">
        <v>8</v>
      </c>
      <c r="I4" s="171">
        <v>5.5</v>
      </c>
      <c r="J4" s="171"/>
      <c r="K4" s="171"/>
      <c r="L4" s="171"/>
      <c r="M4" s="171"/>
    </row>
    <row r="5" spans="1:15" s="1" customFormat="1" x14ac:dyDescent="0.25">
      <c r="A5" s="168" t="s">
        <v>248</v>
      </c>
      <c r="B5" s="169" t="s">
        <v>221</v>
      </c>
      <c r="C5" s="17" t="s">
        <v>1</v>
      </c>
      <c r="D5" s="136"/>
      <c r="E5" s="17" t="s">
        <v>172</v>
      </c>
      <c r="F5" s="170">
        <v>4</v>
      </c>
      <c r="G5" s="171">
        <v>4</v>
      </c>
      <c r="H5" s="172">
        <v>8</v>
      </c>
      <c r="I5" s="171">
        <v>5.5</v>
      </c>
      <c r="J5" s="171"/>
      <c r="K5" s="171"/>
      <c r="L5" s="171"/>
      <c r="M5" s="171"/>
    </row>
    <row r="6" spans="1:15" s="1" customFormat="1" x14ac:dyDescent="0.25">
      <c r="A6" s="168" t="s">
        <v>249</v>
      </c>
      <c r="B6" s="169" t="s">
        <v>222</v>
      </c>
      <c r="C6" s="17" t="s">
        <v>1</v>
      </c>
      <c r="D6" s="136"/>
      <c r="E6" s="17" t="s">
        <v>172</v>
      </c>
      <c r="F6" s="170">
        <v>4</v>
      </c>
      <c r="G6" s="171">
        <v>4</v>
      </c>
      <c r="H6" s="172">
        <v>8</v>
      </c>
      <c r="I6" s="171">
        <v>5.5</v>
      </c>
      <c r="J6" s="171"/>
      <c r="K6" s="171"/>
      <c r="L6" s="171"/>
      <c r="M6" s="171"/>
    </row>
    <row r="7" spans="1:15" s="1" customFormat="1" x14ac:dyDescent="0.25">
      <c r="A7" s="168" t="s">
        <v>270</v>
      </c>
      <c r="B7" s="169" t="s">
        <v>219</v>
      </c>
      <c r="C7" s="17" t="s">
        <v>1</v>
      </c>
      <c r="D7" s="136"/>
      <c r="E7" s="17" t="s">
        <v>172</v>
      </c>
      <c r="F7" s="170">
        <v>4</v>
      </c>
      <c r="G7" s="171">
        <v>4</v>
      </c>
      <c r="H7" s="172">
        <v>8</v>
      </c>
      <c r="I7" s="171">
        <v>2.25</v>
      </c>
      <c r="J7" s="171"/>
      <c r="K7" s="171"/>
      <c r="L7" s="171"/>
      <c r="M7" s="171"/>
    </row>
    <row r="8" spans="1:15" s="1" customFormat="1" x14ac:dyDescent="0.25">
      <c r="A8" s="168" t="s">
        <v>271</v>
      </c>
      <c r="B8" s="169" t="s">
        <v>223</v>
      </c>
      <c r="C8" s="17" t="s">
        <v>1</v>
      </c>
      <c r="D8" s="136" t="s">
        <v>172</v>
      </c>
      <c r="E8" s="136" t="s">
        <v>172</v>
      </c>
      <c r="F8" s="170">
        <v>4</v>
      </c>
      <c r="G8" s="171">
        <v>3</v>
      </c>
      <c r="H8" s="172">
        <v>7</v>
      </c>
      <c r="I8" s="171">
        <v>5.5</v>
      </c>
      <c r="J8" s="171"/>
      <c r="K8" s="171"/>
      <c r="L8" s="171"/>
      <c r="M8" s="171"/>
    </row>
    <row r="9" spans="1:15" s="1" customFormat="1" x14ac:dyDescent="0.25">
      <c r="A9" s="168" t="s">
        <v>251</v>
      </c>
      <c r="B9" s="169" t="s">
        <v>226</v>
      </c>
      <c r="C9" s="136" t="s">
        <v>1</v>
      </c>
      <c r="D9" s="136" t="s">
        <v>81</v>
      </c>
      <c r="E9" s="136" t="s">
        <v>79</v>
      </c>
      <c r="F9" s="170">
        <v>2.8571428571428572</v>
      </c>
      <c r="G9" s="171">
        <v>4</v>
      </c>
      <c r="H9" s="172">
        <v>6.8571428571428577</v>
      </c>
      <c r="I9" s="171">
        <v>5.25</v>
      </c>
      <c r="J9" s="171"/>
      <c r="K9" s="171"/>
      <c r="L9" s="171"/>
      <c r="M9" s="171"/>
    </row>
    <row r="10" spans="1:15" s="1" customFormat="1" x14ac:dyDescent="0.25">
      <c r="A10" s="168" t="s">
        <v>250</v>
      </c>
      <c r="B10" s="169" t="s">
        <v>225</v>
      </c>
      <c r="C10" s="17" t="s">
        <v>1</v>
      </c>
      <c r="D10" s="136"/>
      <c r="E10" s="136" t="s">
        <v>79</v>
      </c>
      <c r="F10" s="170">
        <v>2.8571428571428572</v>
      </c>
      <c r="G10" s="171">
        <v>4</v>
      </c>
      <c r="H10" s="172">
        <v>6.8571428571428577</v>
      </c>
      <c r="I10" s="171">
        <v>2.5</v>
      </c>
      <c r="J10" s="171"/>
      <c r="K10" s="171"/>
      <c r="L10" s="171"/>
      <c r="M10" s="171"/>
    </row>
    <row r="11" spans="1:15" s="1" customFormat="1" x14ac:dyDescent="0.25">
      <c r="A11" s="168" t="s">
        <v>244</v>
      </c>
      <c r="B11" s="169" t="s">
        <v>113</v>
      </c>
      <c r="C11" s="17" t="s">
        <v>25</v>
      </c>
      <c r="D11" s="136"/>
      <c r="E11" s="136" t="s">
        <v>79</v>
      </c>
      <c r="F11" s="170">
        <v>3.4285714285714284</v>
      </c>
      <c r="G11" s="171">
        <v>3</v>
      </c>
      <c r="H11" s="172">
        <v>6.4285714285714288</v>
      </c>
      <c r="I11" s="140">
        <v>3</v>
      </c>
      <c r="J11" s="171"/>
      <c r="K11" s="171"/>
      <c r="L11" s="171"/>
      <c r="M11" s="171"/>
    </row>
    <row r="12" spans="1:15" s="1" customFormat="1" x14ac:dyDescent="0.25">
      <c r="A12" s="168" t="s">
        <v>255</v>
      </c>
      <c r="B12" s="169" t="s">
        <v>296</v>
      </c>
      <c r="C12" s="17" t="s">
        <v>1</v>
      </c>
      <c r="D12" s="17" t="s">
        <v>79</v>
      </c>
      <c r="E12" s="17" t="s">
        <v>79</v>
      </c>
      <c r="F12" s="170">
        <v>2.2857142857142856</v>
      </c>
      <c r="G12" s="171">
        <v>4</v>
      </c>
      <c r="H12" s="172">
        <v>6.2857142857142856</v>
      </c>
      <c r="I12" s="140">
        <v>5.25</v>
      </c>
      <c r="J12" s="171"/>
      <c r="K12" s="171"/>
      <c r="L12" s="171"/>
      <c r="M12" s="171"/>
    </row>
    <row r="13" spans="1:15" s="1" customFormat="1" x14ac:dyDescent="0.25">
      <c r="A13" s="168" t="s">
        <v>254</v>
      </c>
      <c r="B13" s="169" t="s">
        <v>295</v>
      </c>
      <c r="C13" s="17" t="s">
        <v>1</v>
      </c>
      <c r="D13" s="136"/>
      <c r="E13" s="17" t="s">
        <v>79</v>
      </c>
      <c r="F13" s="170">
        <v>2.2857142857142856</v>
      </c>
      <c r="G13" s="171">
        <v>4</v>
      </c>
      <c r="H13" s="172">
        <v>6.2857142857142856</v>
      </c>
      <c r="I13" s="171">
        <v>3.5</v>
      </c>
      <c r="J13" s="171"/>
      <c r="K13" s="171"/>
      <c r="L13" s="171"/>
      <c r="M13" s="171"/>
    </row>
    <row r="14" spans="1:15" s="1" customFormat="1" x14ac:dyDescent="0.25">
      <c r="A14" s="168" t="s">
        <v>252</v>
      </c>
      <c r="B14" s="169" t="s">
        <v>227</v>
      </c>
      <c r="C14" s="17" t="s">
        <v>1</v>
      </c>
      <c r="D14" s="17" t="s">
        <v>79</v>
      </c>
      <c r="E14" s="17" t="s">
        <v>79</v>
      </c>
      <c r="F14" s="170">
        <v>2.2857142857142856</v>
      </c>
      <c r="G14" s="171">
        <v>4</v>
      </c>
      <c r="H14" s="172">
        <v>6.2857142857142856</v>
      </c>
      <c r="I14" s="171">
        <v>1</v>
      </c>
      <c r="J14" s="171"/>
      <c r="K14" s="171"/>
      <c r="L14" s="171"/>
      <c r="M14" s="171"/>
    </row>
    <row r="15" spans="1:15" s="1" customFormat="1" ht="12.6" customHeight="1" x14ac:dyDescent="0.25">
      <c r="A15" s="168" t="s">
        <v>265</v>
      </c>
      <c r="B15" s="169" t="s">
        <v>269</v>
      </c>
      <c r="C15" s="17" t="s">
        <v>1</v>
      </c>
      <c r="D15" s="136" t="s">
        <v>79</v>
      </c>
      <c r="E15" s="136" t="s">
        <v>79</v>
      </c>
      <c r="F15" s="170">
        <v>1.7142857142857142</v>
      </c>
      <c r="G15" s="171">
        <v>4</v>
      </c>
      <c r="H15" s="172">
        <v>5.7142857142857144</v>
      </c>
      <c r="I15" s="140">
        <v>5</v>
      </c>
      <c r="J15" s="140"/>
      <c r="K15" s="171"/>
      <c r="L15" s="171"/>
      <c r="M15" s="140"/>
      <c r="N15" s="3"/>
    </row>
    <row r="16" spans="1:15" s="1" customFormat="1" x14ac:dyDescent="0.25">
      <c r="A16" s="168" t="s">
        <v>262</v>
      </c>
      <c r="B16" s="169" t="s">
        <v>263</v>
      </c>
      <c r="C16" s="17" t="s">
        <v>25</v>
      </c>
      <c r="D16" s="136"/>
      <c r="E16" s="136" t="s">
        <v>176</v>
      </c>
      <c r="F16" s="170">
        <v>1.7142857142857142</v>
      </c>
      <c r="G16" s="140">
        <v>4</v>
      </c>
      <c r="H16" s="172">
        <v>5.7142857142857144</v>
      </c>
      <c r="I16" s="140">
        <v>4.5</v>
      </c>
      <c r="J16" s="140"/>
      <c r="K16" s="140"/>
      <c r="L16" s="140"/>
      <c r="M16" s="140"/>
      <c r="N16" s="3"/>
      <c r="O16" s="3"/>
    </row>
    <row r="17" spans="1:15" s="3" customFormat="1" ht="60" x14ac:dyDescent="0.25">
      <c r="A17" s="168" t="s">
        <v>266</v>
      </c>
      <c r="B17" s="169" t="s">
        <v>267</v>
      </c>
      <c r="C17" s="173" t="s">
        <v>25</v>
      </c>
      <c r="D17" s="173" t="s">
        <v>268</v>
      </c>
      <c r="E17" s="173" t="s">
        <v>177</v>
      </c>
      <c r="F17" s="170">
        <v>2.2857142857142856</v>
      </c>
      <c r="G17" s="171">
        <v>3</v>
      </c>
      <c r="H17" s="172">
        <v>5.2857142857142856</v>
      </c>
      <c r="I17" s="140">
        <v>4.5</v>
      </c>
      <c r="J17" s="171"/>
      <c r="K17" s="171"/>
      <c r="L17" s="171"/>
      <c r="M17" s="171"/>
      <c r="N17" s="1"/>
      <c r="O17" s="1"/>
    </row>
    <row r="18" spans="1:15" s="3" customFormat="1" x14ac:dyDescent="0.25">
      <c r="A18" s="174" t="s">
        <v>294</v>
      </c>
      <c r="B18" s="175"/>
      <c r="C18" s="176"/>
      <c r="D18" s="176"/>
      <c r="E18" s="176"/>
      <c r="F18" s="177"/>
      <c r="G18" s="178"/>
      <c r="H18" s="179"/>
      <c r="I18" s="178"/>
      <c r="J18" s="178"/>
      <c r="K18" s="178"/>
      <c r="L18" s="178"/>
      <c r="M18" s="178"/>
      <c r="N18" s="1"/>
      <c r="O18" s="1"/>
    </row>
    <row r="19" spans="1:15" s="3" customFormat="1" x14ac:dyDescent="0.25">
      <c r="A19" s="171" t="s">
        <v>257</v>
      </c>
      <c r="B19" s="168" t="s">
        <v>256</v>
      </c>
      <c r="C19" s="17" t="s">
        <v>25</v>
      </c>
      <c r="D19" s="136"/>
      <c r="E19" s="136" t="s">
        <v>176</v>
      </c>
      <c r="F19" s="170">
        <v>1.7142857142857142</v>
      </c>
      <c r="G19" s="140">
        <v>3</v>
      </c>
      <c r="H19" s="172">
        <v>4.7142857142857144</v>
      </c>
      <c r="I19" s="140">
        <v>3</v>
      </c>
      <c r="J19" s="140"/>
      <c r="K19" s="140"/>
      <c r="L19" s="140"/>
      <c r="M19" s="140"/>
    </row>
    <row r="20" spans="1:15" s="3" customFormat="1" x14ac:dyDescent="0.25">
      <c r="A20" s="168" t="s">
        <v>261</v>
      </c>
      <c r="B20" s="169" t="s">
        <v>228</v>
      </c>
      <c r="C20" s="17" t="s">
        <v>1</v>
      </c>
      <c r="D20" s="136" t="s">
        <v>79</v>
      </c>
      <c r="E20" s="136" t="s">
        <v>81</v>
      </c>
      <c r="F20" s="170">
        <v>1.7142857142857142</v>
      </c>
      <c r="G20" s="140">
        <v>3</v>
      </c>
      <c r="H20" s="172">
        <v>4.7142857142857144</v>
      </c>
      <c r="I20" s="140">
        <v>1.25</v>
      </c>
      <c r="J20" s="140"/>
      <c r="K20" s="140"/>
      <c r="L20" s="140"/>
      <c r="M20" s="140"/>
    </row>
    <row r="21" spans="1:15" s="3" customFormat="1" x14ac:dyDescent="0.25">
      <c r="A21" s="168" t="s">
        <v>260</v>
      </c>
      <c r="B21" s="169" t="s">
        <v>259</v>
      </c>
      <c r="C21" s="17" t="s">
        <v>1</v>
      </c>
      <c r="D21" s="136"/>
      <c r="E21" s="136" t="s">
        <v>6</v>
      </c>
      <c r="F21" s="170">
        <v>0.5714285714285714</v>
      </c>
      <c r="G21" s="140">
        <v>4</v>
      </c>
      <c r="H21" s="172">
        <v>4.5714285714285712</v>
      </c>
      <c r="I21" s="140">
        <v>3.25</v>
      </c>
      <c r="J21" s="140"/>
      <c r="K21" s="140"/>
      <c r="L21" s="140"/>
      <c r="M21" s="140"/>
    </row>
    <row r="22" spans="1:15" s="3" customFormat="1" x14ac:dyDescent="0.25">
      <c r="A22" s="168" t="s">
        <v>258</v>
      </c>
      <c r="B22" s="169" t="s">
        <v>229</v>
      </c>
      <c r="C22" s="17" t="s">
        <v>1</v>
      </c>
      <c r="D22" s="136" t="s">
        <v>81</v>
      </c>
      <c r="E22" s="136" t="s">
        <v>81</v>
      </c>
      <c r="F22" s="170">
        <v>1.1428571428571428</v>
      </c>
      <c r="G22" s="140">
        <v>3</v>
      </c>
      <c r="H22" s="172">
        <v>4.1428571428571423</v>
      </c>
      <c r="I22" s="140">
        <v>1.25</v>
      </c>
      <c r="J22" s="140"/>
      <c r="K22" s="140"/>
      <c r="L22" s="140"/>
      <c r="M22" s="140"/>
    </row>
    <row r="23" spans="1:15" s="1" customFormat="1" x14ac:dyDescent="0.25">
      <c r="A23" s="200" t="s">
        <v>253</v>
      </c>
      <c r="B23" s="201" t="s">
        <v>224</v>
      </c>
      <c r="C23" s="202" t="s">
        <v>1</v>
      </c>
      <c r="D23" s="202" t="s">
        <v>79</v>
      </c>
      <c r="E23" s="202" t="s">
        <v>79</v>
      </c>
      <c r="F23" s="203">
        <v>3.4285714285714284</v>
      </c>
      <c r="G23" s="204">
        <v>0</v>
      </c>
      <c r="H23" s="205">
        <v>3.4</v>
      </c>
      <c r="I23" s="204">
        <v>2</v>
      </c>
      <c r="J23" s="171"/>
      <c r="K23" s="171"/>
      <c r="L23" s="171"/>
      <c r="M23" s="171"/>
    </row>
    <row r="24" spans="1:15" s="35" customFormat="1" x14ac:dyDescent="0.25">
      <c r="A24" s="180"/>
      <c r="B24" s="180"/>
      <c r="C24" s="180"/>
      <c r="D24" s="180"/>
      <c r="E24" s="180"/>
      <c r="F24" s="140"/>
      <c r="G24" s="180"/>
      <c r="H24" s="180"/>
      <c r="I24" s="180"/>
      <c r="J24" s="180"/>
      <c r="K24" s="180"/>
      <c r="L24" s="180"/>
      <c r="M24" s="180"/>
    </row>
    <row r="25" spans="1:15" x14ac:dyDescent="0.25">
      <c r="I25" s="182"/>
    </row>
  </sheetData>
  <sortState ref="A2:O22">
    <sortCondition descending="1" ref="H2:H22"/>
    <sortCondition descending="1" ref="I2:I22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fish</vt:lpstr>
      <vt:lpstr>priority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Fish species analysis - 12032020</dc:title>
  <dc:creator/>
  <cp:lastModifiedBy>[LogonUser]</cp:lastModifiedBy>
  <dcterms:created xsi:type="dcterms:W3CDTF">2020-01-16T05:14:06Z</dcterms:created>
  <dcterms:modified xsi:type="dcterms:W3CDTF">2020-03-23T01:31:47Z</dcterms:modified>
</cp:coreProperties>
</file>